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drawings/drawing7.xml" ContentType="application/vnd.openxmlformats-officedocument.drawing+xml"/>
  <Override PartName="/xl/ink/ink6.xml" ContentType="application/inkml+xml"/>
  <Override PartName="/xl/ink/ink7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משתמש\Desktop\לימודיות 2025\לימודיות סמסטר ב 2025\לימודיה חשבונאות ניהולית 2025\"/>
    </mc:Choice>
  </mc:AlternateContent>
  <xr:revisionPtr revIDLastSave="0" documentId="13_ncr:1_{9CC8B07E-8956-423A-8391-2D1E179F4A89}" xr6:coauthVersionLast="47" xr6:coauthVersionMax="47" xr10:uidLastSave="{00000000-0000-0000-0000-000000000000}"/>
  <bookViews>
    <workbookView xWindow="-108" yWindow="-108" windowWidth="30936" windowHeight="16896" activeTab="2" xr2:uid="{00000000-000D-0000-FFFF-FFFF00000000}"/>
  </bookViews>
  <sheets>
    <sheet name="נושאים" sheetId="1" r:id="rId1"/>
    <sheet name="דף נוסחאות" sheetId="4" r:id="rId2"/>
    <sheet name="מבצע!" sheetId="11" r:id="rId3"/>
    <sheet name="תמחיר לפי הזמנה" sheetId="2" r:id="rId4"/>
    <sheet name="מחלקות שירות" sheetId="6" r:id="rId5"/>
    <sheet name="תמחיר ספיגה-תמחיר תרומה" sheetId="3" r:id="rId6"/>
    <sheet name="נק איזון רב מוצרית" sheetId="10" r:id="rId7"/>
  </sheets>
  <definedNames>
    <definedName name="סך_שירות_2">'מחלקות שירות'!$S$59</definedName>
    <definedName name="סך2">'מחלקות שירות'!$S$59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47" i="10" l="1"/>
  <c r="X7" i="10"/>
  <c r="V7" i="10"/>
  <c r="T7" i="10"/>
  <c r="N105" i="3"/>
  <c r="N95" i="3"/>
  <c r="N90" i="3"/>
  <c r="N55" i="3"/>
  <c r="G168" i="6"/>
  <c r="G164" i="6"/>
  <c r="D151" i="6"/>
  <c r="S59" i="10"/>
  <c r="Q59" i="10" s="1"/>
  <c r="V43" i="10"/>
  <c r="T32" i="10"/>
  <c r="S61" i="10" s="1"/>
  <c r="Q61" i="10" s="1"/>
  <c r="T30" i="10"/>
  <c r="R30" i="10"/>
  <c r="T28" i="10"/>
  <c r="S57" i="10" s="1"/>
  <c r="Q57" i="10" s="1"/>
  <c r="P24" i="6" l="1"/>
  <c r="X16" i="10"/>
  <c r="R32" i="10"/>
  <c r="O24" i="6" l="1"/>
  <c r="S22" i="6"/>
  <c r="T23" i="10"/>
  <c r="R22" i="10" s="1"/>
  <c r="R28" i="10" s="1"/>
  <c r="N24" i="6" l="1"/>
  <c r="T150" i="3"/>
  <c r="T147" i="3"/>
  <c r="P147" i="3" s="1"/>
  <c r="P152" i="3" l="1"/>
  <c r="D154" i="6" l="1"/>
  <c r="D148" i="6"/>
  <c r="D158" i="6" l="1"/>
  <c r="Y98" i="3"/>
  <c r="U90" i="3"/>
  <c r="R98" i="3"/>
  <c r="Y63" i="3"/>
  <c r="R60" i="3"/>
  <c r="N60" i="3" s="1"/>
  <c r="W98" i="3" l="1"/>
  <c r="U98" i="3" s="1"/>
  <c r="R63" i="3"/>
  <c r="W63" i="3"/>
  <c r="U63" i="3" s="1"/>
  <c r="P63" i="3"/>
  <c r="P98" i="3"/>
  <c r="N98" i="3" s="1"/>
  <c r="N100" i="3" s="1"/>
  <c r="N102" i="3" s="1"/>
  <c r="N107" i="3" s="1"/>
  <c r="N112" i="3" s="1"/>
  <c r="Y60" i="3"/>
  <c r="U60" i="3" s="1"/>
  <c r="O24" i="2"/>
  <c r="N63" i="3" l="1"/>
  <c r="U57" i="3" s="1"/>
  <c r="U65" i="3" s="1"/>
  <c r="M24" i="2"/>
  <c r="Q24" i="2"/>
  <c r="U92" i="3"/>
  <c r="N65" i="3" l="1"/>
  <c r="K33" i="2"/>
</calcChain>
</file>

<file path=xl/sharedStrings.xml><?xml version="1.0" encoding="utf-8"?>
<sst xmlns="http://schemas.openxmlformats.org/spreadsheetml/2006/main" count="527" uniqueCount="179">
  <si>
    <t>תעבדו מהר ובמדויק</t>
  </si>
  <si>
    <t>מבחן מקיץ 2024</t>
  </si>
  <si>
    <t>מלאי הזמנות בתהליך</t>
  </si>
  <si>
    <t>חומרי גלם</t>
  </si>
  <si>
    <t>סך עלות הזמנה</t>
  </si>
  <si>
    <t>=</t>
  </si>
  <si>
    <r>
      <rPr>
        <sz val="11"/>
        <color rgb="FFFF0000"/>
        <rFont val="Arial"/>
        <family val="2"/>
        <scheme val="minor"/>
      </rPr>
      <t>ת</t>
    </r>
    <r>
      <rPr>
        <sz val="11"/>
        <color theme="1"/>
        <rFont val="Arial"/>
        <family val="2"/>
        <scheme val="minor"/>
      </rPr>
      <t>חזית גדולה</t>
    </r>
  </si>
  <si>
    <r>
      <rPr>
        <sz val="11"/>
        <color rgb="FFFF0000"/>
        <rFont val="Arial"/>
        <family val="2"/>
        <scheme val="minor"/>
      </rPr>
      <t>ת</t>
    </r>
    <r>
      <rPr>
        <sz val="11"/>
        <color theme="1"/>
        <rFont val="Arial"/>
        <family val="2"/>
        <scheme val="minor"/>
      </rPr>
      <t>חזית קטנה</t>
    </r>
  </si>
  <si>
    <t>שכר עבודה</t>
  </si>
  <si>
    <t>המחיר לשעת עבודה</t>
  </si>
  <si>
    <t>כמות שעות</t>
  </si>
  <si>
    <t>שכר עבודה ישירה</t>
  </si>
  <si>
    <r>
      <rPr>
        <sz val="11"/>
        <color rgb="FFFF0000"/>
        <rFont val="Arial"/>
        <family val="2"/>
        <scheme val="minor"/>
      </rPr>
      <t>ת</t>
    </r>
    <r>
      <rPr>
        <sz val="11"/>
        <color theme="9"/>
        <rFont val="Arial"/>
        <family val="2"/>
        <scheme val="minor"/>
      </rPr>
      <t>עריף</t>
    </r>
  </si>
  <si>
    <t>שאלה 14</t>
  </si>
  <si>
    <t>שאלה 15</t>
  </si>
  <si>
    <t>מכירות מהזמנות שנמכרו</t>
  </si>
  <si>
    <t>סך עלות ההזמנות שנמכרו</t>
  </si>
  <si>
    <t>רווח גולמי</t>
  </si>
  <si>
    <t>נתון 7</t>
  </si>
  <si>
    <t>שאלה 16</t>
  </si>
  <si>
    <t>+</t>
  </si>
  <si>
    <t>נקנו חומרי גלם</t>
  </si>
  <si>
    <t>-</t>
  </si>
  <si>
    <t>שאלה 17</t>
  </si>
  <si>
    <r>
      <t>עלויות עקיפות שנחזו=</t>
    </r>
    <r>
      <rPr>
        <sz val="11"/>
        <color theme="5" tint="-0.249977111117893"/>
        <rFont val="Arial"/>
        <family val="2"/>
        <scheme val="minor"/>
      </rPr>
      <t>כמות שעות</t>
    </r>
    <r>
      <rPr>
        <sz val="11"/>
        <color theme="1"/>
        <rFont val="Arial"/>
        <family val="2"/>
        <scheme val="minor"/>
      </rPr>
      <t>*</t>
    </r>
    <r>
      <rPr>
        <sz val="11"/>
        <color theme="9"/>
        <rFont val="Arial"/>
        <family val="2"/>
        <scheme val="minor"/>
      </rPr>
      <t>תעריף</t>
    </r>
  </si>
  <si>
    <t>עלויות עקיפות בפועל</t>
  </si>
  <si>
    <t>עלויות עקיפות שנחזו</t>
  </si>
  <si>
    <t>סטיית חסר</t>
  </si>
  <si>
    <t>נתקן על ידי הוספת מה שחסר:</t>
  </si>
  <si>
    <r>
      <t xml:space="preserve">סך עלות ההזמנות שנמכרו </t>
    </r>
    <r>
      <rPr>
        <sz val="11"/>
        <color rgb="FF7030A0"/>
        <rFont val="Arial"/>
        <family val="2"/>
        <scheme val="minor"/>
      </rPr>
      <t>מתוקן</t>
    </r>
  </si>
  <si>
    <r>
      <t xml:space="preserve">רווח גולמי </t>
    </r>
    <r>
      <rPr>
        <sz val="11"/>
        <color rgb="FF7030A0"/>
        <rFont val="Arial"/>
        <family val="2"/>
        <scheme val="minor"/>
      </rPr>
      <t>מתוקן</t>
    </r>
  </si>
  <si>
    <t>מהן עלויות הייצור של החברה לשנת 2023?</t>
  </si>
  <si>
    <t>שאלה חדשה:</t>
  </si>
  <si>
    <t>חומרי גלם שהשתמשנו</t>
  </si>
  <si>
    <t>מכירות</t>
  </si>
  <si>
    <t>שיעור רווח גולמי</t>
  </si>
  <si>
    <t>מהו שיעור הרווח הגולמי המתוקן?</t>
  </si>
  <si>
    <t>רווח גולמי מתוקן</t>
  </si>
  <si>
    <t>מלאי סגירה חומרי גלם</t>
  </si>
  <si>
    <t>אולם=הושלם</t>
  </si>
  <si>
    <t>לפי נתון 6, הזמנות שייצורן הושלם הן 610 ו 611</t>
  </si>
  <si>
    <t>חוק חשוב</t>
  </si>
  <si>
    <t>כשמדובר בתוצרת גמורה ניגש לטבלת העלויות שבנינו</t>
  </si>
  <si>
    <t>ניקח הזמנות שהושלמו ולא נמכרו</t>
  </si>
  <si>
    <t>חשוב לקחת רק את מה שלא נמכר כלומר מה שנתקענו איתו באולם התוצרת הגמורה.</t>
  </si>
  <si>
    <t xml:space="preserve">וכך נדע לגשת רק להזמנות שהושלמו  </t>
  </si>
  <si>
    <t>עלות המכר</t>
  </si>
  <si>
    <t>עלות המכר המתוקנת</t>
  </si>
  <si>
    <t>ס"ה עלויות ייצור קבועות</t>
  </si>
  <si>
    <t>כמות שיוצרה</t>
  </si>
  <si>
    <t>ס"ה עלויות ייצור משתנות</t>
  </si>
  <si>
    <t>עלות ייצור משתנה ליחידה</t>
  </si>
  <si>
    <t>עלות ייצור קבועה ליחידה</t>
  </si>
  <si>
    <t>ס"ה עלויות ייצור קבועות + ס"ה עלויות ייצור משתנות</t>
  </si>
  <si>
    <t>עלות ייצור כוללת ליחידה</t>
  </si>
  <si>
    <t>נתון</t>
  </si>
  <si>
    <r>
      <t xml:space="preserve">מלאי פתיחה </t>
    </r>
    <r>
      <rPr>
        <b/>
        <sz val="11"/>
        <color theme="1"/>
        <rFont val="Arial"/>
        <family val="2"/>
        <scheme val="minor"/>
      </rPr>
      <t>ביחידות</t>
    </r>
  </si>
  <si>
    <r>
      <t xml:space="preserve">כמות שיוצרה </t>
    </r>
    <r>
      <rPr>
        <b/>
        <sz val="11"/>
        <color theme="1"/>
        <rFont val="Arial"/>
        <family val="2"/>
        <scheme val="minor"/>
      </rPr>
      <t>ביחידות</t>
    </r>
  </si>
  <si>
    <r>
      <t xml:space="preserve">כמות שנמכרה </t>
    </r>
    <r>
      <rPr>
        <b/>
        <sz val="11"/>
        <color theme="1"/>
        <rFont val="Arial"/>
        <family val="2"/>
        <scheme val="minor"/>
      </rPr>
      <t>ביחידות</t>
    </r>
  </si>
  <si>
    <t>מלאי סגירה ביחידות</t>
  </si>
  <si>
    <t>דוח ספיגה 2023</t>
  </si>
  <si>
    <t>דוח ספיגה 2022</t>
  </si>
  <si>
    <t>מחיר מכירה ליחידה</t>
  </si>
  <si>
    <t>*</t>
  </si>
  <si>
    <t>כמות שנמכרה</t>
  </si>
  <si>
    <t>הכנסות</t>
  </si>
  <si>
    <t>מלאי פתיחה</t>
  </si>
  <si>
    <t>עלות מכירה משתנה ליחידה</t>
  </si>
  <si>
    <t>ס"ה עלויות מכירה משתנות</t>
  </si>
  <si>
    <t>ס"ה עלויות מכירה קבועות</t>
  </si>
  <si>
    <t>רווח תפעולי</t>
  </si>
  <si>
    <t>מלאי סגירה</t>
  </si>
  <si>
    <t>ס"ה עלויות ייצור</t>
  </si>
  <si>
    <t>דוח תרומה 2022</t>
  </si>
  <si>
    <t>דוח תרומה 2023</t>
  </si>
  <si>
    <t>תרומה</t>
  </si>
  <si>
    <t>רווח</t>
  </si>
  <si>
    <t>שאלה 10 א נכונה</t>
  </si>
  <si>
    <t>שאלה 11 ד נכונה</t>
  </si>
  <si>
    <t>שאלה 12 ג נכונה</t>
  </si>
  <si>
    <t>שאלה 13 ד נכונה</t>
  </si>
  <si>
    <t>שאלה 14 ד נכונה</t>
  </si>
  <si>
    <t>רווח תפעולי קיים רק בספיגה ולא קיים בתרומה</t>
  </si>
  <si>
    <t>כשאומרים "רווח" מתכוונים לשורה האחרונה בדוח תרומה</t>
  </si>
  <si>
    <t>עלות עקיפה בשח</t>
  </si>
  <si>
    <t>ייצור 1</t>
  </si>
  <si>
    <t xml:space="preserve">ייצור 2 </t>
  </si>
  <si>
    <t>ייצור 3</t>
  </si>
  <si>
    <t>מחשב</t>
  </si>
  <si>
    <t>משאבי אנוש</t>
  </si>
  <si>
    <t>חלוקת השירותים בשעות</t>
  </si>
  <si>
    <t>מחלקת שירות 2</t>
  </si>
  <si>
    <t>מחלקת שירות 1</t>
  </si>
  <si>
    <t>מחלקת</t>
  </si>
  <si>
    <t>צריכת שירותי מחלקת שירות 1 (מחשבים)</t>
  </si>
  <si>
    <t>צריכת שירותי מחלקת שירות 2 (משאבי אנוש)</t>
  </si>
  <si>
    <t>נתונים מקוריים</t>
  </si>
  <si>
    <t>השיטה הישירה</t>
  </si>
  <si>
    <t>שיטת הצעדים, נתונים מקוריים:</t>
  </si>
  <si>
    <t>עבודה ישירה</t>
  </si>
  <si>
    <t>עקיפות שהועמסו</t>
  </si>
  <si>
    <t>סך עלות ההזמנה</t>
  </si>
  <si>
    <t>כמות חומר גלם</t>
  </si>
  <si>
    <t>עלות חומר גלם</t>
  </si>
  <si>
    <t>כמות שעות עבודה</t>
  </si>
  <si>
    <t>מחיר שעת עבודה</t>
  </si>
  <si>
    <t>תעריף</t>
  </si>
  <si>
    <t>שעת עבודה</t>
  </si>
  <si>
    <t>עלויות עקיפות</t>
  </si>
  <si>
    <t>שעות עבודה</t>
  </si>
  <si>
    <t>מהטבלה</t>
  </si>
  <si>
    <t>בהיגדים רוב הסיכוי שההיגד שגוי...</t>
  </si>
  <si>
    <t>תקיפו היגד שהוא נכון רק אם אתם באמת בטוחים שהוא נכון.</t>
  </si>
  <si>
    <t>טיפ לניחוש בשאלת היגד:</t>
  </si>
  <si>
    <t>הזמנה 400 והזמנה 610 נמכרו</t>
  </si>
  <si>
    <t>נתון 2</t>
  </si>
  <si>
    <t>"מלאי חומרי גלם"</t>
  </si>
  <si>
    <t>א. 730000</t>
  </si>
  <si>
    <t>ב. 710000</t>
  </si>
  <si>
    <t>ג. 654000</t>
  </si>
  <si>
    <t>ד.875000</t>
  </si>
  <si>
    <t>ה. 235646</t>
  </si>
  <si>
    <t>טיפ לפי חרוז:</t>
  </si>
  <si>
    <t>שנת 2022</t>
  </si>
  <si>
    <t>שנת 2023</t>
  </si>
  <si>
    <t>יש מצוקת זמן. המבחן קוצר לשעתיים בלבד. זה עיקר הקושי!</t>
  </si>
  <si>
    <t>חשוב להבחין:</t>
  </si>
  <si>
    <t>נתון מס' 4- המחיר לשעת עבודה</t>
  </si>
  <si>
    <t>610 הזמנה</t>
  </si>
  <si>
    <t>611 הזמנה</t>
  </si>
  <si>
    <t>612 הזמנה</t>
  </si>
  <si>
    <t>הרי בנתון 3 ציינו שאלו מספרי ההזמנות שיוצרו ב 2023</t>
  </si>
  <si>
    <r>
      <t>חוק חשוב: כששואלים על מלאי סגירה יש שני מקרים: מקרה 1: מלאי סגירה חומרי גלם (כמו בשאלה 16). מקרה</t>
    </r>
    <r>
      <rPr>
        <sz val="14"/>
        <color theme="5" tint="0.59999389629810485"/>
        <rFont val="Arial"/>
        <family val="2"/>
        <scheme val="minor"/>
      </rPr>
      <t xml:space="preserve"> 2: מלאי סגירה באולם תוצרת גמורה</t>
    </r>
  </si>
  <si>
    <t>ס"ה מהעמודה השמאלית</t>
  </si>
  <si>
    <r>
      <t>מהי עלות מלאי סגירה</t>
    </r>
    <r>
      <rPr>
        <sz val="11"/>
        <color rgb="FFFF0000"/>
        <rFont val="Arial"/>
        <family val="2"/>
        <scheme val="minor"/>
      </rPr>
      <t xml:space="preserve"> באולם תוצרת גמורה</t>
    </r>
    <r>
      <rPr>
        <sz val="11"/>
        <color theme="1"/>
        <rFont val="Arial"/>
        <family val="2"/>
        <scheme val="minor"/>
      </rPr>
      <t xml:space="preserve"> ליום 31 בדצמבר 2023? שואלים על מלאי סגירה- כעת אנו במקרה 2</t>
    </r>
  </si>
  <si>
    <t>לרגע רצינו לחבר את עלות שתי ההזמנות אבל בנתון 7 אמרו ש 610 נמכרה</t>
  </si>
  <si>
    <r>
      <t xml:space="preserve">לכן ניקח רק את ההזמנה שהושלמה </t>
    </r>
    <r>
      <rPr>
        <b/>
        <sz val="11"/>
        <color theme="1"/>
        <rFont val="Arial"/>
        <family val="2"/>
        <scheme val="minor"/>
      </rPr>
      <t>ולא נמכרה</t>
    </r>
    <r>
      <rPr>
        <sz val="11"/>
        <color theme="1"/>
        <rFont val="Arial"/>
        <family val="2"/>
        <scheme val="minor"/>
      </rPr>
      <t xml:space="preserve"> כלומר הזמנה 611 לכן התשובה</t>
    </r>
  </si>
  <si>
    <t>שם המוצר</t>
  </si>
  <si>
    <t>A</t>
  </si>
  <si>
    <t>B</t>
  </si>
  <si>
    <t>C</t>
  </si>
  <si>
    <t>עלות משתנה ליחידה</t>
  </si>
  <si>
    <t>תרומה ליחידה</t>
  </si>
  <si>
    <t>כמויות מכל מוצר</t>
  </si>
  <si>
    <t>תרומה רב מוצרית</t>
  </si>
  <si>
    <t>ס"ה תרומה רב מוצרית</t>
  </si>
  <si>
    <t>שאלה 5</t>
  </si>
  <si>
    <t>קבועות</t>
  </si>
  <si>
    <t>כמות יחידות מ A</t>
  </si>
  <si>
    <t>תשובה לשאלה 5</t>
  </si>
  <si>
    <t xml:space="preserve">כמות יחידות מ B </t>
  </si>
  <si>
    <t>כמות יחידות מ C</t>
  </si>
  <si>
    <t>רווח אחרי מס</t>
  </si>
  <si>
    <t>(1-t)</t>
  </si>
  <si>
    <t>רווח לפני מס</t>
  </si>
  <si>
    <t>נחלק ב 0.76</t>
  </si>
  <si>
    <t>וכך ניחלץ את הרווח שלפני המס</t>
  </si>
  <si>
    <t>הוצאות קבועות</t>
  </si>
  <si>
    <t>Q</t>
  </si>
  <si>
    <t>כמות חבילות</t>
  </si>
  <si>
    <t>שתביא אותנו ליעד רווח</t>
  </si>
  <si>
    <t xml:space="preserve">כמות החבילות שתביא אותנו ליעד הרווח </t>
  </si>
  <si>
    <t>מחיר מכירה</t>
  </si>
  <si>
    <t>חבילות</t>
  </si>
  <si>
    <t>אם יש ספק לגבי נכונותו, עדיף להמר ששגוי- במיוחד אם מכיל מונח חדש שאנו לא מכירים</t>
  </si>
  <si>
    <t>שיטת הצעדים, מחלקת שירות 2 היא הראשונה</t>
  </si>
  <si>
    <t>שיטת הצעדים, מחלקת שירות 1 היא הראשונה</t>
  </si>
  <si>
    <t>ממש לא להיתקע על שאלות!</t>
  </si>
  <si>
    <t>לרוב ההיגדים נשמעים נכונים אבל הם שגויים....</t>
  </si>
  <si>
    <t>שירות 1 באחוזים %</t>
  </si>
  <si>
    <t>שירות 1 בש"ח</t>
  </si>
  <si>
    <t>%שירות 2 באחוזים</t>
  </si>
  <si>
    <t>שירות 2 בשח</t>
  </si>
  <si>
    <t>סך עקיפות בייצור לפי מח ייצור</t>
  </si>
  <si>
    <t>זאת התשובה</t>
  </si>
  <si>
    <t>סך עקיפות מח ייצור 1 שיטת צעדים שהמחשבים ראשונה</t>
  </si>
  <si>
    <t>הוצאות משתנות בייצור</t>
  </si>
  <si>
    <t>הוצאות מכירה משתנות</t>
  </si>
  <si>
    <t>תת נושא חדש: תמחור מוצר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</si>
</sst>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 * #,##0_ ;_ * \-#,##0_ ;_ * &quot;-&quot;??_ ;_ @_ "/>
    <numFmt numFmtId="165" formatCode="0.0000"/>
  </numFmts>
  <fonts count="30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B0F0"/>
      <name val="Arial"/>
      <family val="2"/>
      <scheme val="minor"/>
    </font>
    <font>
      <sz val="11"/>
      <color rgb="FFFF0000"/>
      <name val="Arial"/>
      <family val="2"/>
      <scheme val="minor"/>
    </font>
    <font>
      <sz val="11"/>
      <color theme="9"/>
      <name val="Arial"/>
      <family val="2"/>
      <scheme val="minor"/>
    </font>
    <font>
      <sz val="11"/>
      <color theme="5" tint="-0.249977111117893"/>
      <name val="Arial"/>
      <family val="2"/>
      <scheme val="minor"/>
    </font>
    <font>
      <sz val="11"/>
      <color rgb="FF7030A0"/>
      <name val="Arial"/>
      <family val="2"/>
      <scheme val="minor"/>
    </font>
    <font>
      <b/>
      <sz val="11"/>
      <color theme="1"/>
      <name val="Arial"/>
      <family val="2"/>
      <scheme val="minor"/>
    </font>
    <font>
      <sz val="18"/>
      <color theme="1"/>
      <name val="Arial"/>
      <family val="2"/>
      <scheme val="minor"/>
    </font>
    <font>
      <b/>
      <u/>
      <sz val="20"/>
      <color theme="1"/>
      <name val="Arial"/>
      <family val="2"/>
      <scheme val="minor"/>
    </font>
    <font>
      <sz val="11"/>
      <color theme="4" tint="-0.249977111117893"/>
      <name val="Arial"/>
      <family val="2"/>
      <scheme val="minor"/>
    </font>
    <font>
      <sz val="11"/>
      <color rgb="FF00B050"/>
      <name val="Arial"/>
      <family val="2"/>
      <scheme val="minor"/>
    </font>
    <font>
      <sz val="11"/>
      <color theme="4"/>
      <name val="Arial"/>
      <family val="2"/>
      <scheme val="minor"/>
    </font>
    <font>
      <strike/>
      <sz val="11"/>
      <color theme="1"/>
      <name val="Arial"/>
      <family val="2"/>
      <scheme val="minor"/>
    </font>
    <font>
      <sz val="11"/>
      <color rgb="FFFFC000"/>
      <name val="Arial"/>
      <family val="2"/>
      <scheme val="minor"/>
    </font>
    <font>
      <strike/>
      <sz val="20"/>
      <color rgb="FF00B050"/>
      <name val="Arial"/>
      <family val="2"/>
      <scheme val="minor"/>
    </font>
    <font>
      <b/>
      <u/>
      <sz val="20"/>
      <color rgb="FF7030A0"/>
      <name val="Arial"/>
      <family val="2"/>
      <scheme val="minor"/>
    </font>
    <font>
      <b/>
      <sz val="11"/>
      <color rgb="FF7030A0"/>
      <name val="Arial"/>
      <family val="2"/>
      <scheme val="minor"/>
    </font>
    <font>
      <sz val="14"/>
      <color theme="1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u/>
      <sz val="20"/>
      <color rgb="FFC00000"/>
      <name val="Arial"/>
      <family val="2"/>
      <scheme val="minor"/>
    </font>
    <font>
      <b/>
      <sz val="11"/>
      <color rgb="FFC00000"/>
      <name val="Arial"/>
      <family val="2"/>
      <scheme val="minor"/>
    </font>
    <font>
      <sz val="14"/>
      <color theme="5" tint="0.59999389629810485"/>
      <name val="Arial"/>
      <family val="2"/>
      <scheme val="minor"/>
    </font>
    <font>
      <sz val="11"/>
      <color rgb="FF0070C0"/>
      <name val="Arial"/>
      <family val="2"/>
      <scheme val="minor"/>
    </font>
    <font>
      <strike/>
      <sz val="11"/>
      <color rgb="FF00B050"/>
      <name val="Arial"/>
      <family val="2"/>
      <scheme val="minor"/>
    </font>
    <font>
      <strike/>
      <sz val="11"/>
      <color theme="4"/>
      <name val="Arial"/>
      <family val="2"/>
      <scheme val="minor"/>
    </font>
    <font>
      <sz val="14"/>
      <color rgb="FFFF0000"/>
      <name val="Arial"/>
      <family val="2"/>
      <scheme val="minor"/>
    </font>
    <font>
      <sz val="11"/>
      <color rgb="FF92D050"/>
      <name val="Arial"/>
      <family val="2"/>
      <scheme val="minor"/>
    </font>
    <font>
      <sz val="22"/>
      <color theme="1"/>
      <name val="Arial"/>
      <family val="2"/>
      <scheme val="minor"/>
    </font>
    <font>
      <sz val="28"/>
      <color theme="1"/>
      <name val="Arial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ck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6">
    <xf numFmtId="0" fontId="0" fillId="0" borderId="0" xfId="0"/>
    <xf numFmtId="43" fontId="0" fillId="0" borderId="0" xfId="1" applyFont="1" applyAlignment="1">
      <alignment horizontal="center" vertical="center"/>
    </xf>
    <xf numFmtId="43" fontId="0" fillId="3" borderId="6" xfId="1" applyFont="1" applyFill="1" applyBorder="1" applyAlignment="1">
      <alignment horizontal="center" vertical="center"/>
    </xf>
    <xf numFmtId="43" fontId="0" fillId="3" borderId="0" xfId="1" applyFont="1" applyFill="1" applyAlignment="1">
      <alignment horizontal="center" vertical="center"/>
    </xf>
    <xf numFmtId="43" fontId="0" fillId="3" borderId="7" xfId="1" applyFont="1" applyFill="1" applyBorder="1" applyAlignment="1">
      <alignment horizontal="center" vertical="center"/>
    </xf>
    <xf numFmtId="43" fontId="0" fillId="2" borderId="6" xfId="1" applyFont="1" applyFill="1" applyBorder="1" applyAlignment="1">
      <alignment horizontal="center" vertical="center"/>
    </xf>
    <xf numFmtId="43" fontId="0" fillId="2" borderId="0" xfId="1" applyFont="1" applyFill="1" applyAlignment="1">
      <alignment horizontal="center" vertical="center"/>
    </xf>
    <xf numFmtId="43" fontId="0" fillId="2" borderId="7" xfId="1" applyFont="1" applyFill="1" applyBorder="1" applyAlignment="1">
      <alignment horizontal="center" vertical="center"/>
    </xf>
    <xf numFmtId="43" fontId="0" fillId="3" borderId="8" xfId="1" applyFont="1" applyFill="1" applyBorder="1" applyAlignment="1">
      <alignment horizontal="center" vertical="center"/>
    </xf>
    <xf numFmtId="43" fontId="0" fillId="2" borderId="8" xfId="1" applyFont="1" applyFill="1" applyBorder="1" applyAlignment="1">
      <alignment horizontal="center" vertical="center"/>
    </xf>
    <xf numFmtId="43" fontId="0" fillId="3" borderId="1" xfId="1" applyFont="1" applyFill="1" applyBorder="1" applyAlignment="1">
      <alignment horizontal="center" vertical="center"/>
    </xf>
    <xf numFmtId="43" fontId="0" fillId="2" borderId="1" xfId="1" applyFont="1" applyFill="1" applyBorder="1" applyAlignment="1">
      <alignment horizontal="center" vertical="center"/>
    </xf>
    <xf numFmtId="43" fontId="17" fillId="3" borderId="6" xfId="1" applyFont="1" applyFill="1" applyBorder="1" applyAlignment="1">
      <alignment horizontal="center" vertical="center"/>
    </xf>
    <xf numFmtId="43" fontId="0" fillId="3" borderId="2" xfId="1" applyFont="1" applyFill="1" applyBorder="1" applyAlignment="1">
      <alignment horizontal="center" vertical="center"/>
    </xf>
    <xf numFmtId="43" fontId="0" fillId="2" borderId="2" xfId="1" applyFont="1" applyFill="1" applyBorder="1" applyAlignment="1">
      <alignment horizontal="center" vertical="center"/>
    </xf>
    <xf numFmtId="43" fontId="0" fillId="3" borderId="9" xfId="1" applyFont="1" applyFill="1" applyBorder="1" applyAlignment="1">
      <alignment horizontal="center" vertical="center"/>
    </xf>
    <xf numFmtId="43" fontId="0" fillId="3" borderId="10" xfId="1" applyFont="1" applyFill="1" applyBorder="1" applyAlignment="1">
      <alignment horizontal="center" vertical="center"/>
    </xf>
    <xf numFmtId="43" fontId="0" fillId="3" borderId="11" xfId="1" applyFont="1" applyFill="1" applyBorder="1" applyAlignment="1">
      <alignment horizontal="center" vertical="center"/>
    </xf>
    <xf numFmtId="43" fontId="0" fillId="2" borderId="9" xfId="1" applyFont="1" applyFill="1" applyBorder="1" applyAlignment="1">
      <alignment horizontal="center" vertical="center"/>
    </xf>
    <xf numFmtId="43" fontId="0" fillId="2" borderId="10" xfId="1" applyFont="1" applyFill="1" applyBorder="1" applyAlignment="1">
      <alignment horizontal="center" vertical="center"/>
    </xf>
    <xf numFmtId="43" fontId="0" fillId="2" borderId="11" xfId="1" applyFont="1" applyFill="1" applyBorder="1" applyAlignment="1">
      <alignment horizontal="center" vertical="center"/>
    </xf>
    <xf numFmtId="43" fontId="17" fillId="3" borderId="0" xfId="1" applyFont="1" applyFill="1" applyAlignment="1">
      <alignment horizontal="center" vertical="center"/>
    </xf>
    <xf numFmtId="43" fontId="0" fillId="8" borderId="0" xfId="1" applyFont="1" applyFill="1" applyAlignment="1">
      <alignment horizontal="center" vertical="center"/>
    </xf>
    <xf numFmtId="43" fontId="0" fillId="3" borderId="0" xfId="1" applyFont="1" applyFill="1" applyBorder="1" applyAlignment="1">
      <alignment horizontal="center" vertical="center"/>
    </xf>
    <xf numFmtId="43" fontId="0" fillId="2" borderId="13" xfId="1" applyFont="1" applyFill="1" applyBorder="1" applyAlignment="1">
      <alignment horizontal="center" vertical="center"/>
    </xf>
    <xf numFmtId="43" fontId="0" fillId="2" borderId="12" xfId="1" applyFont="1" applyFill="1" applyBorder="1" applyAlignment="1">
      <alignment horizontal="center" vertical="center"/>
    </xf>
    <xf numFmtId="43" fontId="0" fillId="3" borderId="13" xfId="1" applyFont="1" applyFill="1" applyBorder="1" applyAlignment="1">
      <alignment horizontal="center" vertical="center"/>
    </xf>
    <xf numFmtId="43" fontId="0" fillId="3" borderId="12" xfId="1" applyFont="1" applyFill="1" applyBorder="1" applyAlignment="1">
      <alignment horizontal="center" vertical="center"/>
    </xf>
    <xf numFmtId="43" fontId="0" fillId="0" borderId="0" xfId="1" applyFont="1" applyAlignment="1">
      <alignment horizontal="center" vertical="center" readingOrder="2"/>
    </xf>
    <xf numFmtId="43" fontId="10" fillId="0" borderId="0" xfId="1" applyFont="1" applyAlignment="1">
      <alignment horizontal="center" vertical="center"/>
    </xf>
    <xf numFmtId="43" fontId="11" fillId="0" borderId="0" xfId="1" applyFont="1" applyAlignment="1">
      <alignment horizontal="center" vertical="center"/>
    </xf>
    <xf numFmtId="43" fontId="0" fillId="0" borderId="13" xfId="1" applyFont="1" applyBorder="1" applyAlignment="1">
      <alignment horizontal="center" vertical="center"/>
    </xf>
    <xf numFmtId="43" fontId="0" fillId="0" borderId="14" xfId="1" applyFont="1" applyBorder="1" applyAlignment="1">
      <alignment horizontal="center" vertical="center"/>
    </xf>
    <xf numFmtId="43" fontId="0" fillId="0" borderId="12" xfId="1" applyFont="1" applyBorder="1" applyAlignment="1">
      <alignment horizontal="center" vertical="center"/>
    </xf>
    <xf numFmtId="43" fontId="12" fillId="0" borderId="0" xfId="1" applyFont="1" applyAlignment="1">
      <alignment horizontal="center" vertical="center"/>
    </xf>
    <xf numFmtId="43" fontId="11" fillId="0" borderId="2" xfId="1" applyFont="1" applyBorder="1" applyAlignment="1">
      <alignment horizontal="center" vertical="center"/>
    </xf>
    <xf numFmtId="43" fontId="3" fillId="0" borderId="0" xfId="1" applyFont="1" applyAlignment="1">
      <alignment horizontal="center" vertical="center"/>
    </xf>
    <xf numFmtId="43" fontId="2" fillId="0" borderId="0" xfId="1" applyFont="1" applyAlignment="1">
      <alignment horizontal="center" vertical="center"/>
    </xf>
    <xf numFmtId="43" fontId="11" fillId="0" borderId="2" xfId="1" applyFont="1" applyBorder="1" applyAlignment="1">
      <alignment horizontal="center" vertical="center" readingOrder="2"/>
    </xf>
    <xf numFmtId="43" fontId="2" fillId="0" borderId="0" xfId="1" applyFont="1" applyAlignment="1">
      <alignment horizontal="center" vertical="center" readingOrder="2"/>
    </xf>
    <xf numFmtId="43" fontId="13" fillId="0" borderId="0" xfId="1" applyFont="1" applyAlignment="1">
      <alignment horizontal="center" vertical="center"/>
    </xf>
    <xf numFmtId="43" fontId="0" fillId="0" borderId="1" xfId="1" applyFont="1" applyBorder="1" applyAlignment="1">
      <alignment horizontal="center" vertical="center"/>
    </xf>
    <xf numFmtId="43" fontId="0" fillId="0" borderId="2" xfId="1" applyFont="1" applyBorder="1" applyAlignment="1">
      <alignment horizontal="center" vertical="center"/>
    </xf>
    <xf numFmtId="43" fontId="14" fillId="0" borderId="0" xfId="1" applyFont="1" applyAlignment="1">
      <alignment horizontal="center" vertical="center"/>
    </xf>
    <xf numFmtId="43" fontId="12" fillId="0" borderId="1" xfId="1" applyFont="1" applyBorder="1" applyAlignment="1">
      <alignment horizontal="center" vertical="center"/>
    </xf>
    <xf numFmtId="43" fontId="5" fillId="0" borderId="0" xfId="1" applyFont="1" applyAlignment="1">
      <alignment horizontal="center" vertical="center"/>
    </xf>
    <xf numFmtId="43" fontId="0" fillId="0" borderId="0" xfId="1" applyFont="1" applyBorder="1" applyAlignment="1">
      <alignment horizontal="center" vertical="center"/>
    </xf>
    <xf numFmtId="43" fontId="0" fillId="0" borderId="15" xfId="1" applyFont="1" applyBorder="1" applyAlignment="1">
      <alignment horizontal="center" vertical="center"/>
    </xf>
    <xf numFmtId="43" fontId="0" fillId="4" borderId="0" xfId="1" applyFont="1" applyFill="1" applyAlignment="1">
      <alignment horizontal="center" vertical="center"/>
    </xf>
    <xf numFmtId="43" fontId="0" fillId="8" borderId="2" xfId="1" applyFont="1" applyFill="1" applyBorder="1" applyAlignment="1">
      <alignment horizontal="center" vertical="center"/>
    </xf>
    <xf numFmtId="43" fontId="0" fillId="5" borderId="0" xfId="1" applyFont="1" applyFill="1" applyAlignment="1">
      <alignment horizontal="center" vertical="center"/>
    </xf>
    <xf numFmtId="43" fontId="0" fillId="7" borderId="2" xfId="1" applyFont="1" applyFill="1" applyBorder="1" applyAlignment="1">
      <alignment horizontal="center" vertical="center"/>
    </xf>
    <xf numFmtId="43" fontId="0" fillId="6" borderId="3" xfId="1" applyFont="1" applyFill="1" applyBorder="1" applyAlignment="1">
      <alignment vertical="center"/>
    </xf>
    <xf numFmtId="43" fontId="0" fillId="6" borderId="5" xfId="1" applyFont="1" applyFill="1" applyBorder="1" applyAlignment="1">
      <alignment vertical="center"/>
    </xf>
    <xf numFmtId="43" fontId="0" fillId="2" borderId="3" xfId="1" applyFont="1" applyFill="1" applyBorder="1" applyAlignment="1">
      <alignment vertical="center"/>
    </xf>
    <xf numFmtId="43" fontId="0" fillId="2" borderId="4" xfId="1" applyFont="1" applyFill="1" applyBorder="1" applyAlignment="1">
      <alignment vertical="center"/>
    </xf>
    <xf numFmtId="43" fontId="0" fillId="2" borderId="5" xfId="1" applyFont="1" applyFill="1" applyBorder="1" applyAlignment="1">
      <alignment vertical="center"/>
    </xf>
    <xf numFmtId="43" fontId="0" fillId="10" borderId="2" xfId="1" applyFont="1" applyFill="1" applyBorder="1" applyAlignment="1">
      <alignment horizontal="center" vertical="center"/>
    </xf>
    <xf numFmtId="43" fontId="17" fillId="2" borderId="6" xfId="1" applyFont="1" applyFill="1" applyBorder="1" applyAlignment="1">
      <alignment horizontal="center" vertical="center"/>
    </xf>
    <xf numFmtId="43" fontId="17" fillId="2" borderId="0" xfId="1" applyFont="1" applyFill="1" applyAlignment="1">
      <alignment horizontal="center" vertical="center"/>
    </xf>
    <xf numFmtId="43" fontId="0" fillId="11" borderId="2" xfId="1" applyFont="1" applyFill="1" applyBorder="1" applyAlignment="1">
      <alignment horizontal="center" vertical="center"/>
    </xf>
    <xf numFmtId="43" fontId="21" fillId="3" borderId="0" xfId="1" applyFont="1" applyFill="1" applyAlignment="1">
      <alignment horizontal="center" vertical="center"/>
    </xf>
    <xf numFmtId="43" fontId="21" fillId="2" borderId="0" xfId="1" applyFont="1" applyFill="1" applyAlignment="1">
      <alignment horizontal="center" vertical="center"/>
    </xf>
    <xf numFmtId="43" fontId="21" fillId="2" borderId="6" xfId="1" applyFont="1" applyFill="1" applyBorder="1" applyAlignment="1">
      <alignment horizontal="center" vertical="center"/>
    </xf>
    <xf numFmtId="43" fontId="21" fillId="3" borderId="6" xfId="1" applyFont="1" applyFill="1" applyBorder="1" applyAlignment="1">
      <alignment horizontal="center" vertical="center"/>
    </xf>
    <xf numFmtId="43" fontId="0" fillId="0" borderId="0" xfId="1" applyFont="1" applyFill="1" applyBorder="1" applyAlignment="1">
      <alignment horizontal="center" vertical="center"/>
    </xf>
    <xf numFmtId="43" fontId="0" fillId="0" borderId="0" xfId="1" applyFont="1" applyFill="1" applyAlignment="1">
      <alignment horizontal="center" vertical="center"/>
    </xf>
    <xf numFmtId="43" fontId="0" fillId="12" borderId="2" xfId="1" applyFont="1" applyFill="1" applyBorder="1" applyAlignment="1">
      <alignment horizontal="center" vertical="center"/>
    </xf>
    <xf numFmtId="43" fontId="9" fillId="0" borderId="0" xfId="1" applyFont="1" applyFill="1" applyBorder="1" applyAlignment="1">
      <alignment vertical="center"/>
    </xf>
    <xf numFmtId="43" fontId="4" fillId="0" borderId="2" xfId="1" applyFont="1" applyBorder="1" applyAlignment="1">
      <alignment horizontal="center" vertical="center"/>
    </xf>
    <xf numFmtId="43" fontId="5" fillId="0" borderId="2" xfId="1" applyFont="1" applyBorder="1" applyAlignment="1">
      <alignment horizontal="center" vertical="center"/>
    </xf>
    <xf numFmtId="164" fontId="0" fillId="13" borderId="0" xfId="1" applyNumberFormat="1" applyFont="1" applyFill="1" applyAlignment="1">
      <alignment horizontal="center" vertical="center"/>
    </xf>
    <xf numFmtId="43" fontId="0" fillId="13" borderId="0" xfId="1" applyFont="1" applyFill="1" applyAlignment="1">
      <alignment horizontal="center" vertical="center"/>
    </xf>
    <xf numFmtId="43" fontId="5" fillId="13" borderId="2" xfId="1" applyFont="1" applyFill="1" applyBorder="1" applyAlignment="1">
      <alignment horizontal="center" vertical="center"/>
    </xf>
    <xf numFmtId="43" fontId="2" fillId="13" borderId="0" xfId="1" applyFont="1" applyFill="1" applyAlignment="1">
      <alignment horizontal="center" vertical="center"/>
    </xf>
    <xf numFmtId="43" fontId="0" fillId="13" borderId="2" xfId="1" applyFont="1" applyFill="1" applyBorder="1" applyAlignment="1">
      <alignment horizontal="center" vertical="center"/>
    </xf>
    <xf numFmtId="43" fontId="0" fillId="13" borderId="15" xfId="1" applyFont="1" applyFill="1" applyBorder="1" applyAlignment="1">
      <alignment horizontal="center" vertical="center"/>
    </xf>
    <xf numFmtId="43" fontId="0" fillId="13" borderId="16" xfId="1" applyFont="1" applyFill="1" applyBorder="1" applyAlignment="1">
      <alignment horizontal="center" vertical="center"/>
    </xf>
    <xf numFmtId="164" fontId="0" fillId="2" borderId="0" xfId="1" applyNumberFormat="1" applyFont="1" applyFill="1" applyAlignment="1">
      <alignment horizontal="center" vertical="center"/>
    </xf>
    <xf numFmtId="43" fontId="5" fillId="2" borderId="2" xfId="1" applyFont="1" applyFill="1" applyBorder="1" applyAlignment="1">
      <alignment horizontal="center" vertical="center"/>
    </xf>
    <xf numFmtId="43" fontId="0" fillId="2" borderId="15" xfId="1" applyFont="1" applyFill="1" applyBorder="1" applyAlignment="1">
      <alignment horizontal="center" vertical="center"/>
    </xf>
    <xf numFmtId="43" fontId="0" fillId="2" borderId="16" xfId="1" applyFont="1" applyFill="1" applyBorder="1" applyAlignment="1">
      <alignment horizontal="center" vertical="center"/>
    </xf>
    <xf numFmtId="164" fontId="0" fillId="5" borderId="0" xfId="1" applyNumberFormat="1" applyFont="1" applyFill="1" applyAlignment="1">
      <alignment horizontal="center" vertical="center"/>
    </xf>
    <xf numFmtId="43" fontId="5" fillId="5" borderId="2" xfId="1" applyFont="1" applyFill="1" applyBorder="1" applyAlignment="1">
      <alignment horizontal="center" vertical="center"/>
    </xf>
    <xf numFmtId="43" fontId="0" fillId="5" borderId="2" xfId="1" applyFont="1" applyFill="1" applyBorder="1" applyAlignment="1">
      <alignment horizontal="center" vertical="center"/>
    </xf>
    <xf numFmtId="43" fontId="0" fillId="5" borderId="15" xfId="1" applyFont="1" applyFill="1" applyBorder="1" applyAlignment="1">
      <alignment horizontal="center" vertical="center"/>
    </xf>
    <xf numFmtId="43" fontId="0" fillId="5" borderId="16" xfId="1" applyFont="1" applyFill="1" applyBorder="1" applyAlignment="1">
      <alignment horizontal="center" vertical="center"/>
    </xf>
    <xf numFmtId="43" fontId="0" fillId="4" borderId="0" xfId="1" applyFont="1" applyFill="1" applyAlignment="1">
      <alignment horizontal="right" vertical="center" readingOrder="2"/>
    </xf>
    <xf numFmtId="43" fontId="0" fillId="0" borderId="3" xfId="1" applyFont="1" applyBorder="1" applyAlignment="1">
      <alignment horizontal="center" vertical="center"/>
    </xf>
    <xf numFmtId="43" fontId="0" fillId="0" borderId="4" xfId="1" applyFont="1" applyBorder="1" applyAlignment="1">
      <alignment horizontal="center" vertical="center"/>
    </xf>
    <xf numFmtId="43" fontId="0" fillId="0" borderId="5" xfId="1" applyFont="1" applyBorder="1" applyAlignment="1">
      <alignment horizontal="center" vertical="center"/>
    </xf>
    <xf numFmtId="43" fontId="0" fillId="0" borderId="6" xfId="1" applyFont="1" applyBorder="1" applyAlignment="1">
      <alignment horizontal="center" vertical="center"/>
    </xf>
    <xf numFmtId="43" fontId="0" fillId="0" borderId="7" xfId="1" applyFont="1" applyBorder="1" applyAlignment="1">
      <alignment horizontal="center" vertical="center"/>
    </xf>
    <xf numFmtId="43" fontId="0" fillId="0" borderId="9" xfId="1" applyFont="1" applyBorder="1" applyAlignment="1">
      <alignment horizontal="center" vertical="center"/>
    </xf>
    <xf numFmtId="43" fontId="0" fillId="0" borderId="10" xfId="1" applyFont="1" applyBorder="1" applyAlignment="1">
      <alignment horizontal="center" vertical="center"/>
    </xf>
    <xf numFmtId="43" fontId="0" fillId="0" borderId="11" xfId="1" applyFont="1" applyBorder="1" applyAlignment="1">
      <alignment horizontal="center" vertical="center"/>
    </xf>
    <xf numFmtId="43" fontId="0" fillId="9" borderId="0" xfId="1" applyFont="1" applyFill="1" applyAlignment="1">
      <alignment horizontal="center" vertical="center"/>
    </xf>
    <xf numFmtId="43" fontId="0" fillId="9" borderId="1" xfId="1" applyFont="1" applyFill="1" applyBorder="1" applyAlignment="1">
      <alignment horizontal="center" vertical="center"/>
    </xf>
    <xf numFmtId="43" fontId="23" fillId="0" borderId="0" xfId="1" applyFont="1" applyAlignment="1">
      <alignment horizontal="center" vertical="center"/>
    </xf>
    <xf numFmtId="0" fontId="23" fillId="0" borderId="0" xfId="1" applyNumberFormat="1" applyFont="1" applyAlignment="1">
      <alignment horizontal="center" vertical="center"/>
    </xf>
    <xf numFmtId="43" fontId="24" fillId="0" borderId="0" xfId="1" applyFont="1" applyAlignment="1">
      <alignment horizontal="center" vertical="center"/>
    </xf>
    <xf numFmtId="43" fontId="25" fillId="0" borderId="0" xfId="1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0" fillId="15" borderId="0" xfId="0" applyFill="1" applyAlignment="1">
      <alignment horizontal="center" vertical="center"/>
    </xf>
    <xf numFmtId="43" fontId="0" fillId="8" borderId="0" xfId="1" applyFont="1" applyFill="1" applyBorder="1" applyAlignment="1">
      <alignment horizontal="center" vertical="center"/>
    </xf>
    <xf numFmtId="43" fontId="12" fillId="0" borderId="0" xfId="1" applyFont="1" applyBorder="1" applyAlignment="1">
      <alignment horizontal="center" vertical="center" readingOrder="2"/>
    </xf>
    <xf numFmtId="43" fontId="12" fillId="0" borderId="0" xfId="1" applyFont="1" applyBorder="1" applyAlignment="1">
      <alignment horizontal="center" vertical="center"/>
    </xf>
    <xf numFmtId="43" fontId="11" fillId="0" borderId="0" xfId="1" applyFont="1" applyBorder="1" applyAlignment="1">
      <alignment horizontal="center" vertical="center" readingOrder="2"/>
    </xf>
    <xf numFmtId="43" fontId="11" fillId="0" borderId="0" xfId="1" applyFont="1" applyBorder="1" applyAlignment="1">
      <alignment horizontal="center" vertical="center"/>
    </xf>
    <xf numFmtId="43" fontId="3" fillId="0" borderId="0" xfId="1" applyFont="1" applyBorder="1" applyAlignment="1">
      <alignment horizontal="center" vertical="center"/>
    </xf>
    <xf numFmtId="43" fontId="10" fillId="0" borderId="0" xfId="1" applyFont="1" applyBorder="1" applyAlignment="1">
      <alignment horizontal="center" vertical="center"/>
    </xf>
    <xf numFmtId="43" fontId="23" fillId="0" borderId="0" xfId="1" applyFont="1" applyBorder="1" applyAlignment="1">
      <alignment horizontal="center" vertical="center"/>
    </xf>
    <xf numFmtId="43" fontId="6" fillId="0" borderId="0" xfId="1" applyFont="1" applyBorder="1" applyAlignment="1">
      <alignment horizontal="center" vertical="center"/>
    </xf>
    <xf numFmtId="43" fontId="2" fillId="0" borderId="0" xfId="1" applyFont="1" applyBorder="1" applyAlignment="1">
      <alignment horizontal="center" vertical="center"/>
    </xf>
    <xf numFmtId="43" fontId="15" fillId="0" borderId="0" xfId="1" applyFont="1" applyBorder="1" applyAlignment="1">
      <alignment horizontal="center" vertical="center"/>
    </xf>
    <xf numFmtId="43" fontId="11" fillId="0" borderId="0" xfId="1" applyFont="1" applyAlignment="1">
      <alignment horizontal="center" vertical="center" wrapText="1"/>
    </xf>
    <xf numFmtId="43" fontId="12" fillId="0" borderId="0" xfId="1" applyFont="1" applyAlignment="1">
      <alignment horizontal="center" vertical="center" wrapText="1"/>
    </xf>
    <xf numFmtId="43" fontId="14" fillId="0" borderId="0" xfId="1" applyFont="1" applyBorder="1" applyAlignment="1">
      <alignment horizontal="center" vertical="center"/>
    </xf>
    <xf numFmtId="0" fontId="0" fillId="0" borderId="0" xfId="1" applyNumberFormat="1" applyFont="1" applyAlignment="1">
      <alignment horizontal="center" vertical="center"/>
    </xf>
    <xf numFmtId="0" fontId="28" fillId="0" borderId="0" xfId="0" applyFont="1"/>
    <xf numFmtId="9" fontId="12" fillId="0" borderId="0" xfId="2" applyFont="1" applyBorder="1" applyAlignment="1">
      <alignment horizontal="center" vertical="center"/>
    </xf>
    <xf numFmtId="9" fontId="12" fillId="0" borderId="0" xfId="1" applyNumberFormat="1" applyFont="1" applyBorder="1" applyAlignment="1">
      <alignment horizontal="center" vertical="center"/>
    </xf>
    <xf numFmtId="9" fontId="11" fillId="0" borderId="0" xfId="2" applyFont="1" applyBorder="1" applyAlignment="1">
      <alignment horizontal="center" vertical="center"/>
    </xf>
    <xf numFmtId="9" fontId="11" fillId="0" borderId="0" xfId="1" applyNumberFormat="1" applyFont="1" applyBorder="1" applyAlignment="1">
      <alignment horizontal="center" vertical="center"/>
    </xf>
    <xf numFmtId="43" fontId="3" fillId="0" borderId="1" xfId="1" applyFont="1" applyBorder="1" applyAlignment="1">
      <alignment horizontal="center" vertical="center"/>
    </xf>
    <xf numFmtId="9" fontId="11" fillId="0" borderId="0" xfId="2" applyFont="1" applyAlignment="1">
      <alignment horizontal="center" vertical="center"/>
    </xf>
    <xf numFmtId="9" fontId="0" fillId="0" borderId="0" xfId="1" applyNumberFormat="1" applyFont="1" applyAlignment="1">
      <alignment horizontal="center" vertical="center"/>
    </xf>
    <xf numFmtId="0" fontId="2" fillId="0" borderId="0" xfId="1" applyNumberFormat="1" applyFont="1" applyAlignment="1">
      <alignment horizontal="center" vertical="center"/>
    </xf>
    <xf numFmtId="43" fontId="1" fillId="0" borderId="0" xfId="1" applyFont="1" applyAlignment="1">
      <alignment horizontal="center" vertical="center"/>
    </xf>
    <xf numFmtId="9" fontId="0" fillId="0" borderId="0" xfId="2" applyFont="1" applyAlignment="1">
      <alignment horizontal="center" vertical="center"/>
    </xf>
    <xf numFmtId="9" fontId="1" fillId="0" borderId="0" xfId="2" applyFont="1" applyAlignment="1">
      <alignment horizontal="center" vertical="center"/>
    </xf>
    <xf numFmtId="2" fontId="18" fillId="0" borderId="0" xfId="0" applyNumberFormat="1" applyFont="1" applyAlignment="1">
      <alignment horizontal="center" vertical="center"/>
    </xf>
    <xf numFmtId="2" fontId="26" fillId="0" borderId="0" xfId="0" applyNumberFormat="1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43" fontId="18" fillId="14" borderId="0" xfId="1" applyFont="1" applyFill="1" applyAlignment="1">
      <alignment horizontal="center" vertical="center"/>
    </xf>
    <xf numFmtId="43" fontId="0" fillId="9" borderId="0" xfId="1" applyFont="1" applyFill="1" applyAlignment="1">
      <alignment horizontal="center" vertical="center" readingOrder="2"/>
    </xf>
    <xf numFmtId="43" fontId="8" fillId="2" borderId="0" xfId="1" applyFont="1" applyFill="1" applyAlignment="1">
      <alignment horizontal="center" vertical="center"/>
    </xf>
    <xf numFmtId="43" fontId="29" fillId="5" borderId="0" xfId="1" applyFont="1" applyFill="1" applyAlignment="1">
      <alignment horizontal="center" vertical="center"/>
    </xf>
    <xf numFmtId="43" fontId="29" fillId="16" borderId="0" xfId="1" applyFont="1" applyFill="1" applyAlignment="1">
      <alignment horizontal="center" vertical="center"/>
    </xf>
    <xf numFmtId="43" fontId="29" fillId="17" borderId="0" xfId="1" applyFont="1" applyFill="1" applyAlignment="1">
      <alignment horizontal="center" vertical="center"/>
    </xf>
    <xf numFmtId="43" fontId="19" fillId="6" borderId="4" xfId="1" applyFont="1" applyFill="1" applyBorder="1" applyAlignment="1">
      <alignment horizontal="center" vertical="center"/>
    </xf>
    <xf numFmtId="43" fontId="19" fillId="2" borderId="4" xfId="1" applyFont="1" applyFill="1" applyBorder="1" applyAlignment="1">
      <alignment horizontal="center" vertical="center"/>
    </xf>
    <xf numFmtId="43" fontId="9" fillId="6" borderId="0" xfId="1" applyFont="1" applyFill="1" applyAlignment="1">
      <alignment horizontal="center" vertical="center"/>
    </xf>
    <xf numFmtId="43" fontId="16" fillId="6" borderId="0" xfId="1" applyFont="1" applyFill="1" applyAlignment="1">
      <alignment horizontal="center" vertical="center"/>
    </xf>
    <xf numFmtId="43" fontId="16" fillId="6" borderId="7" xfId="1" applyFont="1" applyFill="1" applyBorder="1" applyAlignment="1">
      <alignment horizontal="center" vertical="center"/>
    </xf>
    <xf numFmtId="43" fontId="16" fillId="2" borderId="0" xfId="1" applyFont="1" applyFill="1" applyAlignment="1">
      <alignment horizontal="center" vertical="center"/>
    </xf>
    <xf numFmtId="43" fontId="16" fillId="2" borderId="7" xfId="1" applyFont="1" applyFill="1" applyBorder="1" applyAlignment="1">
      <alignment horizontal="center" vertical="center"/>
    </xf>
    <xf numFmtId="43" fontId="20" fillId="6" borderId="0" xfId="1" applyFont="1" applyFill="1" applyAlignment="1">
      <alignment horizontal="center" vertical="center"/>
    </xf>
    <xf numFmtId="43" fontId="20" fillId="6" borderId="7" xfId="1" applyFont="1" applyFill="1" applyBorder="1" applyAlignment="1">
      <alignment horizontal="center" vertical="center"/>
    </xf>
    <xf numFmtId="43" fontId="20" fillId="2" borderId="0" xfId="1" applyFont="1" applyFill="1" applyAlignment="1">
      <alignment horizontal="center" vertical="center"/>
    </xf>
    <xf numFmtId="43" fontId="20" fillId="2" borderId="7" xfId="1" applyFont="1" applyFill="1" applyBorder="1" applyAlignment="1">
      <alignment horizontal="center" vertical="center"/>
    </xf>
    <xf numFmtId="43" fontId="9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" Type="http://schemas.openxmlformats.org/officeDocument/2006/relationships/image" Target="../media/image7.png"/><Relationship Id="rId5" Type="http://schemas.openxmlformats.org/officeDocument/2006/relationships/image" Target="../media/image11.png"/><Relationship Id="rId4" Type="http://schemas.openxmlformats.org/officeDocument/2006/relationships/image" Target="../media/image10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png"/><Relationship Id="rId13" Type="http://schemas.openxmlformats.org/officeDocument/2006/relationships/image" Target="../media/image24.png"/><Relationship Id="rId3" Type="http://schemas.openxmlformats.org/officeDocument/2006/relationships/image" Target="../media/image14.png"/><Relationship Id="rId34" Type="http://schemas.openxmlformats.org/officeDocument/2006/relationships/customXml" Target="../ink/ink4.xml"/><Relationship Id="rId7" Type="http://schemas.openxmlformats.org/officeDocument/2006/relationships/image" Target="../media/image18.png"/><Relationship Id="rId12" Type="http://schemas.openxmlformats.org/officeDocument/2006/relationships/image" Target="../media/image23.png"/><Relationship Id="rId33" Type="http://schemas.openxmlformats.org/officeDocument/2006/relationships/image" Target="../media/image42.png"/><Relationship Id="rId2" Type="http://schemas.openxmlformats.org/officeDocument/2006/relationships/image" Target="../media/image13.png"/><Relationship Id="rId29" Type="http://schemas.openxmlformats.org/officeDocument/2006/relationships/image" Target="../media/image40.png"/><Relationship Id="rId1" Type="http://schemas.openxmlformats.org/officeDocument/2006/relationships/image" Target="../media/image12.png"/><Relationship Id="rId6" Type="http://schemas.openxmlformats.org/officeDocument/2006/relationships/image" Target="../media/image17.png"/><Relationship Id="rId11" Type="http://schemas.openxmlformats.org/officeDocument/2006/relationships/image" Target="../media/image22.png"/><Relationship Id="rId37" Type="http://schemas.openxmlformats.org/officeDocument/2006/relationships/image" Target="../media/image25.png"/><Relationship Id="rId5" Type="http://schemas.openxmlformats.org/officeDocument/2006/relationships/image" Target="../media/image16.png"/><Relationship Id="rId28" Type="http://schemas.openxmlformats.org/officeDocument/2006/relationships/customXml" Target="../ink/ink2.xml"/><Relationship Id="rId36" Type="http://schemas.openxmlformats.org/officeDocument/2006/relationships/customXml" Target="../ink/ink5.xml"/><Relationship Id="rId10" Type="http://schemas.openxmlformats.org/officeDocument/2006/relationships/image" Target="../media/image21.png"/><Relationship Id="rId4" Type="http://schemas.openxmlformats.org/officeDocument/2006/relationships/image" Target="../media/image15.png"/><Relationship Id="rId9" Type="http://schemas.openxmlformats.org/officeDocument/2006/relationships/image" Target="../media/image20.png"/><Relationship Id="rId14" Type="http://schemas.openxmlformats.org/officeDocument/2006/relationships/customXml" Target="../ink/ink1.xml"/><Relationship Id="rId27" Type="http://schemas.openxmlformats.org/officeDocument/2006/relationships/image" Target="../media/image39.png"/><Relationship Id="rId30" Type="http://schemas.openxmlformats.org/officeDocument/2006/relationships/customXml" Target="../ink/ink3.xml"/><Relationship Id="rId35" Type="http://schemas.openxmlformats.org/officeDocument/2006/relationships/image" Target="../media/image43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ustomXml" Target="../ink/ink6.xml"/><Relationship Id="rId2" Type="http://schemas.openxmlformats.org/officeDocument/2006/relationships/image" Target="../media/image27.png"/><Relationship Id="rId1" Type="http://schemas.openxmlformats.org/officeDocument/2006/relationships/image" Target="../media/image26.png"/><Relationship Id="rId6" Type="http://schemas.openxmlformats.org/officeDocument/2006/relationships/image" Target="../media/image47.png"/><Relationship Id="rId5" Type="http://schemas.openxmlformats.org/officeDocument/2006/relationships/customXml" Target="../ink/ink7.xml"/><Relationship Id="rId4" Type="http://schemas.openxmlformats.org/officeDocument/2006/relationships/image" Target="../media/image4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569060</xdr:colOff>
      <xdr:row>17</xdr:row>
      <xdr:rowOff>106679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3E59A04B-4722-C485-57EA-EAA21B4C4E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79850940" y="0"/>
          <a:ext cx="6604100" cy="501395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32658</xdr:rowOff>
    </xdr:from>
    <xdr:to>
      <xdr:col>9</xdr:col>
      <xdr:colOff>87084</xdr:colOff>
      <xdr:row>62</xdr:row>
      <xdr:rowOff>48803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B1D963D3-F919-CEFC-B86C-F5848CA39E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051634344" y="32658"/>
          <a:ext cx="6161313" cy="108147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270162</xdr:colOff>
      <xdr:row>0</xdr:row>
      <xdr:rowOff>0</xdr:rowOff>
    </xdr:from>
    <xdr:to>
      <xdr:col>8</xdr:col>
      <xdr:colOff>193963</xdr:colOff>
      <xdr:row>22</xdr:row>
      <xdr:rowOff>19588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767749C6-098C-BCCB-4839-61D04A9D1B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890143783" y="0"/>
          <a:ext cx="5243946" cy="3981988"/>
        </a:xfrm>
        <a:prstGeom prst="rect">
          <a:avLst/>
        </a:prstGeom>
      </xdr:spPr>
    </xdr:pic>
    <xdr:clientData/>
  </xdr:twoCellAnchor>
  <xdr:twoCellAnchor>
    <xdr:from>
      <xdr:col>0</xdr:col>
      <xdr:colOff>207125</xdr:colOff>
      <xdr:row>22</xdr:row>
      <xdr:rowOff>13161</xdr:rowOff>
    </xdr:from>
    <xdr:to>
      <xdr:col>36</xdr:col>
      <xdr:colOff>595744</xdr:colOff>
      <xdr:row>112</xdr:row>
      <xdr:rowOff>180108</xdr:rowOff>
    </xdr:to>
    <xdr:sp macro="" textlink="">
      <xdr:nvSpPr>
        <xdr:cNvPr id="3" name="תיבת טקסט 2">
          <a:extLst>
            <a:ext uri="{FF2B5EF4-FFF2-40B4-BE49-F238E27FC236}">
              <a16:creationId xmlns:a16="http://schemas.microsoft.com/office/drawing/2014/main" id="{19CE5DBF-B639-575B-3BD1-B38BB1BF1D08}"/>
            </a:ext>
          </a:extLst>
        </xdr:cNvPr>
        <xdr:cNvSpPr txBox="1"/>
      </xdr:nvSpPr>
      <xdr:spPr>
        <a:xfrm>
          <a:off x="10871121492" y="3975561"/>
          <a:ext cx="24329274" cy="1637676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he-IL" sz="4400">
              <a:solidFill>
                <a:srgbClr val="00B0F0"/>
              </a:solidFill>
            </a:rPr>
            <a:t>20% הנחה על פייתון ועל</a:t>
          </a:r>
          <a:r>
            <a:rPr lang="he-IL" sz="4400" baseline="0">
              <a:solidFill>
                <a:srgbClr val="00B0F0"/>
              </a:solidFill>
            </a:rPr>
            <a:t> חשבונאות ניהולית, גם אם קונים קורס אחד. קוד קופון: </a:t>
          </a:r>
          <a:r>
            <a:rPr lang="en-US" sz="4400" baseline="0">
              <a:solidFill>
                <a:srgbClr val="00B0F0"/>
              </a:solidFill>
            </a:rPr>
            <a:t>SAVE20</a:t>
          </a:r>
          <a:endParaRPr lang="he-IL" sz="4400">
            <a:solidFill>
              <a:srgbClr val="00B0F0"/>
            </a:solidFill>
          </a:endParaRPr>
        </a:p>
        <a:p>
          <a:pPr algn="r" rtl="1"/>
          <a:endParaRPr lang="he-IL" sz="4400"/>
        </a:p>
        <a:p>
          <a:pPr algn="r" rtl="1"/>
          <a:r>
            <a:rPr lang="he-IL" sz="4400">
              <a:solidFill>
                <a:srgbClr val="FF0000"/>
              </a:solidFill>
            </a:rPr>
            <a:t>התכוננו עם הקורסים והבטיחו קיץ ארוך ללא מועדי ב!</a:t>
          </a:r>
        </a:p>
        <a:p>
          <a:pPr algn="r" rtl="1"/>
          <a:r>
            <a:rPr lang="he-IL" sz="4400" b="1" u="sng">
              <a:solidFill>
                <a:srgbClr val="FF0000"/>
              </a:solidFill>
            </a:rPr>
            <a:t>חשבונאות ניהולית: </a:t>
          </a:r>
          <a:r>
            <a:rPr lang="he-IL" sz="4400">
              <a:solidFill>
                <a:srgbClr val="FF0000"/>
              </a:solidFill>
            </a:rPr>
            <a:t>רק 264 שח במקום 330 שח. </a:t>
          </a:r>
        </a:p>
        <a:p>
          <a:pPr algn="r" rtl="1"/>
          <a:r>
            <a:rPr lang="he-IL" sz="4400" b="1" u="sng">
              <a:solidFill>
                <a:srgbClr val="FF0000"/>
              </a:solidFill>
            </a:rPr>
            <a:t>פייתון (יישומי דאטא אנליסט): </a:t>
          </a:r>
          <a:r>
            <a:rPr lang="he-IL" sz="4400">
              <a:solidFill>
                <a:srgbClr val="FF0000"/>
              </a:solidFill>
            </a:rPr>
            <a:t>רק 238 שח בלבד במקום 297 שח.</a:t>
          </a:r>
        </a:p>
        <a:p>
          <a:pPr algn="r" rtl="1"/>
          <a:endParaRPr lang="he-IL" sz="4400"/>
        </a:p>
        <a:p>
          <a:pPr algn="r" rtl="1"/>
          <a:r>
            <a:rPr lang="he-IL" sz="4400"/>
            <a:t>קישור ישיר לקורס יישומי דאטא אנליסט (פייתון 2025): </a:t>
          </a:r>
          <a:r>
            <a:rPr lang="af-ZA" sz="4400"/>
            <a:t>https://roy-idan.co.il/83te </a:t>
          </a:r>
          <a:endParaRPr lang="he-IL" sz="4400"/>
        </a:p>
        <a:p>
          <a:pPr algn="r" rtl="1"/>
          <a:r>
            <a:rPr lang="he-IL" sz="4400"/>
            <a:t>הקורס נוצר במיוחד לשנה ב מנע"ס, המכללה למנהל. </a:t>
          </a:r>
        </a:p>
        <a:p>
          <a:pPr algn="r" rtl="1"/>
          <a:endParaRPr lang="he-IL" sz="4400"/>
        </a:p>
        <a:p>
          <a:pPr algn="r" rtl="1"/>
          <a:r>
            <a:rPr lang="he-IL" sz="4400"/>
            <a:t>קישור ישיר לקורס בחשבונאות ניהולית 2025: </a:t>
          </a:r>
          <a:r>
            <a:rPr lang="af-ZA" sz="4400"/>
            <a:t>https://roy-idan.co.il/b69p </a:t>
          </a:r>
          <a:r>
            <a:rPr lang="he-IL" sz="4400"/>
            <a:t>הקורס נוצר במיוחד לשנה ב מנע"ס, </a:t>
          </a:r>
        </a:p>
        <a:p>
          <a:pPr algn="r" rtl="1"/>
          <a:r>
            <a:rPr lang="he-IL" sz="4400"/>
            <a:t>המכללה למנהל.</a:t>
          </a:r>
          <a:br>
            <a:rPr lang="en-US" sz="4400"/>
          </a:br>
          <a:endParaRPr lang="he-IL" sz="4400"/>
        </a:p>
        <a:p>
          <a:pPr algn="r" rtl="1"/>
          <a:r>
            <a:rPr lang="he-IL" sz="4400"/>
            <a:t>🚀 שני הקורסים המקוונים יכינו אתכם טיל 🚀 לכל מבחן: מ 0 ל 100!🔥 </a:t>
          </a:r>
        </a:p>
        <a:p>
          <a:pPr algn="r" rtl="1"/>
          <a:r>
            <a:rPr lang="he-IL" sz="4400"/>
            <a:t>שני הקורסים יראו לכם איך לחסל בקלות את כל השאלות מהמבחנים שהיו עד היום!</a:t>
          </a:r>
          <a:r>
            <a:rPr lang="af-ZA" sz="4400"/>
            <a:t>⏳</a:t>
          </a:r>
          <a:endParaRPr lang="he-IL" sz="4400"/>
        </a:p>
        <a:p>
          <a:pPr algn="r" rtl="1"/>
          <a:endParaRPr lang="he-IL" sz="4400"/>
        </a:p>
        <a:p>
          <a:pPr algn="r" rtl="1"/>
          <a:r>
            <a:rPr lang="af-ZA" sz="4400"/>
            <a:t> </a:t>
          </a:r>
          <a:r>
            <a:rPr lang="he-IL" sz="4400"/>
            <a:t>סרטוני ההכנה למבחנים יחסכו לכם ים זמן, תסכול ומאמץ! הכנה ישירה למבחן ללא הסברים מיותרים! גם הזמן שלכם שווה כסף!</a:t>
          </a:r>
        </a:p>
        <a:p>
          <a:pPr algn="r" rtl="1"/>
          <a:r>
            <a:rPr lang="he-IL" sz="4400"/>
            <a:t>🎓 מתאים גם למי שהיה במילואים כל הסמסטר וגם למי שרוצה להיות מצטיין.🪇 אורך כל קורס מספר שעות ספורות, לכן תספיקו לראות כל קורס מספר פעמים עד למבחנים 🔥</a:t>
          </a:r>
        </a:p>
      </xdr:txBody>
    </xdr:sp>
    <xdr:clientData/>
  </xdr:twoCellAnchor>
  <xdr:twoCellAnchor editAs="oneCell">
    <xdr:from>
      <xdr:col>13</xdr:col>
      <xdr:colOff>651164</xdr:colOff>
      <xdr:row>0</xdr:row>
      <xdr:rowOff>0</xdr:rowOff>
    </xdr:from>
    <xdr:to>
      <xdr:col>21</xdr:col>
      <xdr:colOff>574964</xdr:colOff>
      <xdr:row>22</xdr:row>
      <xdr:rowOff>19588</xdr:rowOff>
    </xdr:to>
    <xdr:pic>
      <xdr:nvPicPr>
        <xdr:cNvPr id="4" name="תמונה 3">
          <a:extLst>
            <a:ext uri="{FF2B5EF4-FFF2-40B4-BE49-F238E27FC236}">
              <a16:creationId xmlns:a16="http://schemas.microsoft.com/office/drawing/2014/main" id="{BE261811-EA1E-4D44-83A8-215171B8BD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881117545" y="0"/>
          <a:ext cx="5243946" cy="3981988"/>
        </a:xfrm>
        <a:prstGeom prst="rect">
          <a:avLst/>
        </a:prstGeom>
      </xdr:spPr>
    </xdr:pic>
    <xdr:clientData/>
  </xdr:twoCellAnchor>
  <xdr:twoCellAnchor editAs="oneCell">
    <xdr:from>
      <xdr:col>25</xdr:col>
      <xdr:colOff>394855</xdr:colOff>
      <xdr:row>0</xdr:row>
      <xdr:rowOff>0</xdr:rowOff>
    </xdr:from>
    <xdr:to>
      <xdr:col>33</xdr:col>
      <xdr:colOff>318656</xdr:colOff>
      <xdr:row>22</xdr:row>
      <xdr:rowOff>19588</xdr:rowOff>
    </xdr:to>
    <xdr:pic>
      <xdr:nvPicPr>
        <xdr:cNvPr id="5" name="תמונה 4">
          <a:extLst>
            <a:ext uri="{FF2B5EF4-FFF2-40B4-BE49-F238E27FC236}">
              <a16:creationId xmlns:a16="http://schemas.microsoft.com/office/drawing/2014/main" id="{D29BB987-B88A-4E8A-A648-AB9C331112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873393635" y="0"/>
          <a:ext cx="5243946" cy="3981988"/>
        </a:xfrm>
        <a:prstGeom prst="rect">
          <a:avLst/>
        </a:prstGeom>
      </xdr:spPr>
    </xdr:pic>
    <xdr:clientData/>
  </xdr:twoCellAnchor>
  <xdr:twoCellAnchor editAs="oneCell">
    <xdr:from>
      <xdr:col>37</xdr:col>
      <xdr:colOff>41564</xdr:colOff>
      <xdr:row>21</xdr:row>
      <xdr:rowOff>138546</xdr:rowOff>
    </xdr:from>
    <xdr:to>
      <xdr:col>44</xdr:col>
      <xdr:colOff>630383</xdr:colOff>
      <xdr:row>43</xdr:row>
      <xdr:rowOff>158134</xdr:rowOff>
    </xdr:to>
    <xdr:pic>
      <xdr:nvPicPr>
        <xdr:cNvPr id="6" name="תמונה 5">
          <a:extLst>
            <a:ext uri="{FF2B5EF4-FFF2-40B4-BE49-F238E27FC236}">
              <a16:creationId xmlns:a16="http://schemas.microsoft.com/office/drawing/2014/main" id="{CCC03DDC-3CBC-48A5-B82A-D9A1AA9EA5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865766708" y="3920837"/>
          <a:ext cx="5243946" cy="3981988"/>
        </a:xfrm>
        <a:prstGeom prst="rect">
          <a:avLst/>
        </a:prstGeom>
      </xdr:spPr>
    </xdr:pic>
    <xdr:clientData/>
  </xdr:twoCellAnchor>
  <xdr:twoCellAnchor editAs="oneCell">
    <xdr:from>
      <xdr:col>37</xdr:col>
      <xdr:colOff>13854</xdr:colOff>
      <xdr:row>49</xdr:row>
      <xdr:rowOff>1</xdr:rowOff>
    </xdr:from>
    <xdr:to>
      <xdr:col>44</xdr:col>
      <xdr:colOff>602673</xdr:colOff>
      <xdr:row>71</xdr:row>
      <xdr:rowOff>19589</xdr:rowOff>
    </xdr:to>
    <xdr:pic>
      <xdr:nvPicPr>
        <xdr:cNvPr id="7" name="תמונה 6">
          <a:extLst>
            <a:ext uri="{FF2B5EF4-FFF2-40B4-BE49-F238E27FC236}">
              <a16:creationId xmlns:a16="http://schemas.microsoft.com/office/drawing/2014/main" id="{B23BA4BD-18C8-48ED-8C24-81A6ABAD0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865794418" y="8825346"/>
          <a:ext cx="5243946" cy="3981988"/>
        </a:xfrm>
        <a:prstGeom prst="rect">
          <a:avLst/>
        </a:prstGeom>
      </xdr:spPr>
    </xdr:pic>
    <xdr:clientData/>
  </xdr:twoCellAnchor>
  <xdr:twoCellAnchor editAs="oneCell">
    <xdr:from>
      <xdr:col>36</xdr:col>
      <xdr:colOff>637309</xdr:colOff>
      <xdr:row>76</xdr:row>
      <xdr:rowOff>138545</xdr:rowOff>
    </xdr:from>
    <xdr:to>
      <xdr:col>44</xdr:col>
      <xdr:colOff>561110</xdr:colOff>
      <xdr:row>98</xdr:row>
      <xdr:rowOff>158133</xdr:rowOff>
    </xdr:to>
    <xdr:pic>
      <xdr:nvPicPr>
        <xdr:cNvPr id="8" name="תמונה 7">
          <a:extLst>
            <a:ext uri="{FF2B5EF4-FFF2-40B4-BE49-F238E27FC236}">
              <a16:creationId xmlns:a16="http://schemas.microsoft.com/office/drawing/2014/main" id="{69EE884D-9713-4FC2-8BDC-ECCC35CAC3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865835981" y="13826836"/>
          <a:ext cx="5243946" cy="398198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88155</xdr:colOff>
      <xdr:row>33</xdr:row>
      <xdr:rowOff>144780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901356FE-435B-C2D1-660D-F65B159D36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984941945" y="0"/>
          <a:ext cx="5452635" cy="6004560"/>
        </a:xfrm>
        <a:prstGeom prst="rect">
          <a:avLst/>
        </a:prstGeom>
      </xdr:spPr>
    </xdr:pic>
    <xdr:clientData/>
  </xdr:twoCellAnchor>
  <xdr:twoCellAnchor editAs="oneCell">
    <xdr:from>
      <xdr:col>0</xdr:col>
      <xdr:colOff>125954</xdr:colOff>
      <xdr:row>34</xdr:row>
      <xdr:rowOff>26067</xdr:rowOff>
    </xdr:from>
    <xdr:to>
      <xdr:col>8</xdr:col>
      <xdr:colOff>86844</xdr:colOff>
      <xdr:row>74</xdr:row>
      <xdr:rowOff>143436</xdr:rowOff>
    </xdr:to>
    <xdr:pic>
      <xdr:nvPicPr>
        <xdr:cNvPr id="3" name="תמונה 2">
          <a:extLst>
            <a:ext uri="{FF2B5EF4-FFF2-40B4-BE49-F238E27FC236}">
              <a16:creationId xmlns:a16="http://schemas.microsoft.com/office/drawing/2014/main" id="{E98BA404-64D6-82E5-6C6F-F52354503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1018612450" y="6131032"/>
          <a:ext cx="5339714" cy="7289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1864658</xdr:colOff>
      <xdr:row>38</xdr:row>
      <xdr:rowOff>44824</xdr:rowOff>
    </xdr:from>
    <xdr:to>
      <xdr:col>11</xdr:col>
      <xdr:colOff>294490</xdr:colOff>
      <xdr:row>48</xdr:row>
      <xdr:rowOff>80234</xdr:rowOff>
    </xdr:to>
    <xdr:sp macro="" textlink="">
      <xdr:nvSpPr>
        <xdr:cNvPr id="4" name="תיבת טקסט 3">
          <a:extLst>
            <a:ext uri="{FF2B5EF4-FFF2-40B4-BE49-F238E27FC236}">
              <a16:creationId xmlns:a16="http://schemas.microsoft.com/office/drawing/2014/main" id="{8BE1A232-CF68-94FF-1DF1-5B42C42545CB}"/>
            </a:ext>
          </a:extLst>
        </xdr:cNvPr>
        <xdr:cNvSpPr txBox="1"/>
      </xdr:nvSpPr>
      <xdr:spPr>
        <a:xfrm>
          <a:off x="11013420427" y="6866965"/>
          <a:ext cx="3360421" cy="18283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he-IL" sz="1400"/>
            <a:t>ההזמנות שייצורן הושלם עוברות מיד</a:t>
          </a:r>
        </a:p>
        <a:p>
          <a:pPr algn="r" rtl="1"/>
          <a:r>
            <a:rPr lang="he-IL" sz="1400"/>
            <a:t>למחסן תוצרת גמורה.</a:t>
          </a:r>
        </a:p>
        <a:p>
          <a:pPr marL="0" marR="0" lvl="0" indent="0" algn="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he-IL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לפי נתון מספר 6,</a:t>
          </a:r>
          <a:r>
            <a:rPr lang="he-IL" sz="14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he-IL" sz="1400"/>
            <a:t>הזמנות 610 ו 611.</a:t>
          </a:r>
        </a:p>
        <a:p>
          <a:pPr marL="0" marR="0" lvl="0" indent="0" algn="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he-IL" sz="1400"/>
        </a:p>
        <a:p>
          <a:pPr marL="0" marR="0" lvl="0" indent="0" algn="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he-IL" sz="1400"/>
            <a:t>סך עלות הזמנה 610:</a:t>
          </a:r>
          <a:r>
            <a:rPr lang="en-US" sz="1400"/>
            <a:t> </a:t>
          </a:r>
          <a:r>
            <a:rPr lang="he-IL" sz="1400"/>
            <a:t> </a:t>
          </a:r>
        </a:p>
        <a:p>
          <a:pPr marL="0" marR="0" lvl="0" indent="0" algn="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he-IL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סך עלות הזמנה 611:</a:t>
          </a:r>
          <a:r>
            <a:rPr 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he-IL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br>
            <a:rPr 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he-IL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סך עלות</a:t>
          </a:r>
          <a:r>
            <a:rPr lang="he-IL" sz="14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שתי ההזמנות: </a:t>
          </a:r>
          <a:endParaRPr lang="he-IL" sz="1400">
            <a:effectLst/>
          </a:endParaRPr>
        </a:p>
        <a:p>
          <a:pPr marL="0" marR="0" lvl="0" indent="0" algn="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he-IL" sz="1400"/>
        </a:p>
        <a:p>
          <a:pPr algn="r" rtl="1"/>
          <a:endParaRPr lang="he-IL" sz="1400"/>
        </a:p>
        <a:p>
          <a:pPr algn="r" rtl="1"/>
          <a:endParaRPr lang="he-IL" sz="1400"/>
        </a:p>
      </xdr:txBody>
    </xdr:sp>
    <xdr:clientData/>
  </xdr:twoCellAnchor>
  <xdr:twoCellAnchor editAs="oneCell">
    <xdr:from>
      <xdr:col>10</xdr:col>
      <xdr:colOff>709931</xdr:colOff>
      <xdr:row>52</xdr:row>
      <xdr:rowOff>34514</xdr:rowOff>
    </xdr:from>
    <xdr:to>
      <xdr:col>14</xdr:col>
      <xdr:colOff>1494033</xdr:colOff>
      <xdr:row>65</xdr:row>
      <xdr:rowOff>26895</xdr:rowOff>
    </xdr:to>
    <xdr:pic>
      <xdr:nvPicPr>
        <xdr:cNvPr id="6" name="תמונה 5">
          <a:extLst>
            <a:ext uri="{FF2B5EF4-FFF2-40B4-BE49-F238E27FC236}">
              <a16:creationId xmlns:a16="http://schemas.microsoft.com/office/drawing/2014/main" id="{FA6C5F71-198A-4834-8660-9846F3325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105215" y="9366773"/>
          <a:ext cx="6530478" cy="23232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1218232</xdr:colOff>
      <xdr:row>14</xdr:row>
      <xdr:rowOff>138795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DF077C5F-29EE-BCE0-5979-3BDF5B895D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068769425" y="0"/>
          <a:ext cx="6606661" cy="2969081"/>
        </a:xfrm>
        <a:prstGeom prst="rect">
          <a:avLst/>
        </a:prstGeom>
      </xdr:spPr>
    </xdr:pic>
    <xdr:clientData/>
  </xdr:twoCellAnchor>
  <xdr:twoCellAnchor editAs="oneCell">
    <xdr:from>
      <xdr:col>0</xdr:col>
      <xdr:colOff>98612</xdr:colOff>
      <xdr:row>15</xdr:row>
      <xdr:rowOff>145180</xdr:rowOff>
    </xdr:from>
    <xdr:to>
      <xdr:col>6</xdr:col>
      <xdr:colOff>416123</xdr:colOff>
      <xdr:row>27</xdr:row>
      <xdr:rowOff>56983</xdr:rowOff>
    </xdr:to>
    <xdr:pic>
      <xdr:nvPicPr>
        <xdr:cNvPr id="3" name="תמונה 2">
          <a:extLst>
            <a:ext uri="{FF2B5EF4-FFF2-40B4-BE49-F238E27FC236}">
              <a16:creationId xmlns:a16="http://schemas.microsoft.com/office/drawing/2014/main" id="{F674C574-1FEC-CFC3-9DB5-4000A710A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023626136" y="3193180"/>
          <a:ext cx="7175511" cy="208126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40</xdr:row>
      <xdr:rowOff>13720</xdr:rowOff>
    </xdr:from>
    <xdr:to>
      <xdr:col>9</xdr:col>
      <xdr:colOff>421341</xdr:colOff>
      <xdr:row>58</xdr:row>
      <xdr:rowOff>35858</xdr:rowOff>
    </xdr:to>
    <xdr:pic>
      <xdr:nvPicPr>
        <xdr:cNvPr id="4" name="תמונה 3">
          <a:extLst>
            <a:ext uri="{FF2B5EF4-FFF2-40B4-BE49-F238E27FC236}">
              <a16:creationId xmlns:a16="http://schemas.microsoft.com/office/drawing/2014/main" id="{12B5B7B2-8CF0-9AB6-8035-F9EBACB9F2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020142612" y="7562002"/>
          <a:ext cx="10757647" cy="3643880"/>
        </a:xfrm>
        <a:prstGeom prst="rect">
          <a:avLst/>
        </a:prstGeom>
      </xdr:spPr>
    </xdr:pic>
    <xdr:clientData/>
  </xdr:twoCellAnchor>
  <xdr:twoCellAnchor editAs="oneCell">
    <xdr:from>
      <xdr:col>3</xdr:col>
      <xdr:colOff>817070</xdr:colOff>
      <xdr:row>116</xdr:row>
      <xdr:rowOff>7728</xdr:rowOff>
    </xdr:from>
    <xdr:to>
      <xdr:col>15</xdr:col>
      <xdr:colOff>1160290</xdr:colOff>
      <xdr:row>140</xdr:row>
      <xdr:rowOff>65635</xdr:rowOff>
    </xdr:to>
    <xdr:pic>
      <xdr:nvPicPr>
        <xdr:cNvPr id="7" name="תמונה 6">
          <a:extLst>
            <a:ext uri="{FF2B5EF4-FFF2-40B4-BE49-F238E27FC236}">
              <a16:creationId xmlns:a16="http://schemas.microsoft.com/office/drawing/2014/main" id="{703C2EAF-6721-4843-A745-ECE2CAD70B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013047687" y="22096763"/>
          <a:ext cx="13879926" cy="4360966"/>
        </a:xfrm>
        <a:prstGeom prst="rect">
          <a:avLst/>
        </a:prstGeom>
      </xdr:spPr>
    </xdr:pic>
    <xdr:clientData/>
  </xdr:twoCellAnchor>
  <xdr:twoCellAnchor editAs="oneCell">
    <xdr:from>
      <xdr:col>0</xdr:col>
      <xdr:colOff>210030</xdr:colOff>
      <xdr:row>74</xdr:row>
      <xdr:rowOff>68271</xdr:rowOff>
    </xdr:from>
    <xdr:to>
      <xdr:col>9</xdr:col>
      <xdr:colOff>496483</xdr:colOff>
      <xdr:row>97</xdr:row>
      <xdr:rowOff>35857</xdr:rowOff>
    </xdr:to>
    <xdr:pic>
      <xdr:nvPicPr>
        <xdr:cNvPr id="8" name="תמונה 7">
          <a:extLst>
            <a:ext uri="{FF2B5EF4-FFF2-40B4-BE49-F238E27FC236}">
              <a16:creationId xmlns:a16="http://schemas.microsoft.com/office/drawing/2014/main" id="{24027AED-83C1-14DB-9AAF-C0A897B93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1020067470" y="14250436"/>
          <a:ext cx="10622759" cy="43513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21770</xdr:colOff>
      <xdr:row>0</xdr:row>
      <xdr:rowOff>0</xdr:rowOff>
    </xdr:from>
    <xdr:to>
      <xdr:col>13</xdr:col>
      <xdr:colOff>1352907</xdr:colOff>
      <xdr:row>9</xdr:row>
      <xdr:rowOff>21772</xdr:rowOff>
    </xdr:to>
    <xdr:pic>
      <xdr:nvPicPr>
        <xdr:cNvPr id="5" name="תמונה 4">
          <a:extLst>
            <a:ext uri="{FF2B5EF4-FFF2-40B4-BE49-F238E27FC236}">
              <a16:creationId xmlns:a16="http://schemas.microsoft.com/office/drawing/2014/main" id="{25DFFB33-629E-401F-9317-CF948DFCFD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058587236" y="0"/>
          <a:ext cx="4705708" cy="158931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9</xdr:col>
      <xdr:colOff>32656</xdr:colOff>
      <xdr:row>25</xdr:row>
      <xdr:rowOff>132260</xdr:rowOff>
    </xdr:to>
    <xdr:pic>
      <xdr:nvPicPr>
        <xdr:cNvPr id="6" name="תמונה 5">
          <a:extLst>
            <a:ext uri="{FF2B5EF4-FFF2-40B4-BE49-F238E27FC236}">
              <a16:creationId xmlns:a16="http://schemas.microsoft.com/office/drawing/2014/main" id="{94901E3C-0E35-423C-B047-1B73F75E72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063282058" y="0"/>
          <a:ext cx="6106885" cy="4758689"/>
        </a:xfrm>
        <a:prstGeom prst="rect">
          <a:avLst/>
        </a:prstGeom>
      </xdr:spPr>
    </xdr:pic>
    <xdr:clientData/>
  </xdr:twoCellAnchor>
  <xdr:twoCellAnchor editAs="oneCell">
    <xdr:from>
      <xdr:col>0</xdr:col>
      <xdr:colOff>250371</xdr:colOff>
      <xdr:row>62</xdr:row>
      <xdr:rowOff>55516</xdr:rowOff>
    </xdr:from>
    <xdr:to>
      <xdr:col>8</xdr:col>
      <xdr:colOff>179313</xdr:colOff>
      <xdr:row>87</xdr:row>
      <xdr:rowOff>54428</xdr:rowOff>
    </xdr:to>
    <xdr:pic>
      <xdr:nvPicPr>
        <xdr:cNvPr id="7" name="תמונה 6">
          <a:extLst>
            <a:ext uri="{FF2B5EF4-FFF2-40B4-BE49-F238E27FC236}">
              <a16:creationId xmlns:a16="http://schemas.microsoft.com/office/drawing/2014/main" id="{CDF50F81-8502-47EB-95A7-028A2052EC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063908287" y="11376659"/>
          <a:ext cx="5328256" cy="438585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87</xdr:row>
      <xdr:rowOff>296988</xdr:rowOff>
    </xdr:from>
    <xdr:to>
      <xdr:col>6</xdr:col>
      <xdr:colOff>504581</xdr:colOff>
      <xdr:row>125</xdr:row>
      <xdr:rowOff>162980</xdr:rowOff>
    </xdr:to>
    <xdr:pic>
      <xdr:nvPicPr>
        <xdr:cNvPr id="8" name="תמונה 7">
          <a:extLst>
            <a:ext uri="{FF2B5EF4-FFF2-40B4-BE49-F238E27FC236}">
              <a16:creationId xmlns:a16="http://schemas.microsoft.com/office/drawing/2014/main" id="{80735072-BEF1-4719-BB26-448447ECD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064932847" y="16005074"/>
          <a:ext cx="4554067" cy="6713106"/>
        </a:xfrm>
        <a:prstGeom prst="rect">
          <a:avLst/>
        </a:prstGeom>
      </xdr:spPr>
    </xdr:pic>
    <xdr:clientData/>
  </xdr:twoCellAnchor>
  <xdr:twoCellAnchor editAs="oneCell">
    <xdr:from>
      <xdr:col>14</xdr:col>
      <xdr:colOff>844412</xdr:colOff>
      <xdr:row>42</xdr:row>
      <xdr:rowOff>69863</xdr:rowOff>
    </xdr:from>
    <xdr:to>
      <xdr:col>15</xdr:col>
      <xdr:colOff>706930</xdr:colOff>
      <xdr:row>51</xdr:row>
      <xdr:rowOff>128471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CF71DDBB-0E88-EFB6-59DB-B958585198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012945235" y="7851228"/>
          <a:ext cx="2695365" cy="1672255"/>
        </a:xfrm>
        <a:prstGeom prst="rect">
          <a:avLst/>
        </a:prstGeom>
      </xdr:spPr>
    </xdr:pic>
    <xdr:clientData/>
  </xdr:twoCellAnchor>
  <xdr:twoCellAnchor editAs="oneCell">
    <xdr:from>
      <xdr:col>21</xdr:col>
      <xdr:colOff>1246531</xdr:colOff>
      <xdr:row>41</xdr:row>
      <xdr:rowOff>135817</xdr:rowOff>
    </xdr:from>
    <xdr:to>
      <xdr:col>23</xdr:col>
      <xdr:colOff>60193</xdr:colOff>
      <xdr:row>51</xdr:row>
      <xdr:rowOff>110778</xdr:rowOff>
    </xdr:to>
    <xdr:pic>
      <xdr:nvPicPr>
        <xdr:cNvPr id="4" name="תמונה 3">
          <a:extLst>
            <a:ext uri="{FF2B5EF4-FFF2-40B4-BE49-F238E27FC236}">
              <a16:creationId xmlns:a16="http://schemas.microsoft.com/office/drawing/2014/main" id="{18D259C0-7E75-43B2-A388-0996CBFDAA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001893031" y="7737888"/>
          <a:ext cx="2883638" cy="1767902"/>
        </a:xfrm>
        <a:prstGeom prst="rect">
          <a:avLst/>
        </a:prstGeom>
      </xdr:spPr>
    </xdr:pic>
    <xdr:clientData/>
  </xdr:twoCellAnchor>
  <xdr:twoCellAnchor editAs="oneCell">
    <xdr:from>
      <xdr:col>14</xdr:col>
      <xdr:colOff>1456416</xdr:colOff>
      <xdr:row>76</xdr:row>
      <xdr:rowOff>25163</xdr:rowOff>
    </xdr:from>
    <xdr:to>
      <xdr:col>15</xdr:col>
      <xdr:colOff>446313</xdr:colOff>
      <xdr:row>86</xdr:row>
      <xdr:rowOff>29366</xdr:rowOff>
    </xdr:to>
    <xdr:pic>
      <xdr:nvPicPr>
        <xdr:cNvPr id="9" name="תמונה 8">
          <a:extLst>
            <a:ext uri="{FF2B5EF4-FFF2-40B4-BE49-F238E27FC236}">
              <a16:creationId xmlns:a16="http://schemas.microsoft.com/office/drawing/2014/main" id="{4A8E8077-15E3-4D86-81A9-ED94B6B1A7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1057795658" y="10159763"/>
          <a:ext cx="1820183" cy="1745917"/>
        </a:xfrm>
        <a:prstGeom prst="rect">
          <a:avLst/>
        </a:prstGeom>
      </xdr:spPr>
    </xdr:pic>
    <xdr:clientData/>
  </xdr:twoCellAnchor>
  <xdr:oneCellAnchor>
    <xdr:from>
      <xdr:col>24</xdr:col>
      <xdr:colOff>226332</xdr:colOff>
      <xdr:row>107</xdr:row>
      <xdr:rowOff>166679</xdr:rowOff>
    </xdr:from>
    <xdr:ext cx="1167041" cy="1117319"/>
    <xdr:pic>
      <xdr:nvPicPr>
        <xdr:cNvPr id="10" name="תמונה 9">
          <a:extLst>
            <a:ext uri="{FF2B5EF4-FFF2-40B4-BE49-F238E27FC236}">
              <a16:creationId xmlns:a16="http://schemas.microsoft.com/office/drawing/2014/main" id="{BB272D81-D0F6-4ED9-AA69-478D4E64BC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1043589799" y="12315136"/>
          <a:ext cx="1167041" cy="1117319"/>
        </a:xfrm>
        <a:prstGeom prst="rect">
          <a:avLst/>
        </a:prstGeom>
      </xdr:spPr>
    </xdr:pic>
    <xdr:clientData/>
  </xdr:oneCellAnchor>
  <xdr:twoCellAnchor editAs="oneCell">
    <xdr:from>
      <xdr:col>20</xdr:col>
      <xdr:colOff>180805</xdr:colOff>
      <xdr:row>128</xdr:row>
      <xdr:rowOff>128451</xdr:rowOff>
    </xdr:from>
    <xdr:to>
      <xdr:col>26</xdr:col>
      <xdr:colOff>591324</xdr:colOff>
      <xdr:row>151</xdr:row>
      <xdr:rowOff>94025</xdr:rowOff>
    </xdr:to>
    <xdr:pic>
      <xdr:nvPicPr>
        <xdr:cNvPr id="11" name="תמונה 10">
          <a:extLst>
            <a:ext uri="{FF2B5EF4-FFF2-40B4-BE49-F238E27FC236}">
              <a16:creationId xmlns:a16="http://schemas.microsoft.com/office/drawing/2014/main" id="{B90198E1-0812-4926-86FD-970966FD6E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968429156" y="23262771"/>
          <a:ext cx="9158279" cy="4308974"/>
        </a:xfrm>
        <a:prstGeom prst="rect">
          <a:avLst/>
        </a:prstGeom>
      </xdr:spPr>
    </xdr:pic>
    <xdr:clientData/>
  </xdr:twoCellAnchor>
  <xdr:twoCellAnchor editAs="oneCell">
    <xdr:from>
      <xdr:col>20</xdr:col>
      <xdr:colOff>1012853</xdr:colOff>
      <xdr:row>160</xdr:row>
      <xdr:rowOff>170329</xdr:rowOff>
    </xdr:from>
    <xdr:to>
      <xdr:col>26</xdr:col>
      <xdr:colOff>188345</xdr:colOff>
      <xdr:row>162</xdr:row>
      <xdr:rowOff>148002</xdr:rowOff>
    </xdr:to>
    <xdr:pic>
      <xdr:nvPicPr>
        <xdr:cNvPr id="16" name="תמונה 15">
          <a:extLst>
            <a:ext uri="{FF2B5EF4-FFF2-40B4-BE49-F238E27FC236}">
              <a16:creationId xmlns:a16="http://schemas.microsoft.com/office/drawing/2014/main" id="{C0DBFC23-8A1D-CB8B-1340-F27F75E09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968832135" y="29233009"/>
          <a:ext cx="7923252" cy="3281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113339</xdr:colOff>
      <xdr:row>27</xdr:row>
      <xdr:rowOff>43694</xdr:rowOff>
    </xdr:from>
    <xdr:to>
      <xdr:col>9</xdr:col>
      <xdr:colOff>7045</xdr:colOff>
      <xdr:row>60</xdr:row>
      <xdr:rowOff>144752</xdr:rowOff>
    </xdr:to>
    <xdr:pic>
      <xdr:nvPicPr>
        <xdr:cNvPr id="12" name="תמונה 11">
          <a:extLst>
            <a:ext uri="{FF2B5EF4-FFF2-40B4-BE49-F238E27FC236}">
              <a16:creationId xmlns:a16="http://schemas.microsoft.com/office/drawing/2014/main" id="{95C50319-E4CD-7809-0D5F-336030160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3405640" y="5018465"/>
          <a:ext cx="5967935" cy="60882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240229</xdr:colOff>
      <xdr:row>86</xdr:row>
      <xdr:rowOff>72166</xdr:rowOff>
    </xdr:from>
    <xdr:to>
      <xdr:col>14</xdr:col>
      <xdr:colOff>1528646</xdr:colOff>
      <xdr:row>113</xdr:row>
      <xdr:rowOff>102261</xdr:rowOff>
    </xdr:to>
    <xdr:pic>
      <xdr:nvPicPr>
        <xdr:cNvPr id="13" name="תמונה 12">
          <a:extLst>
            <a:ext uri="{FF2B5EF4-FFF2-40B4-BE49-F238E27FC236}">
              <a16:creationId xmlns:a16="http://schemas.microsoft.com/office/drawing/2014/main" id="{CA332C61-64B5-5B96-2024-608D6A96D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56941925" y="15606080"/>
          <a:ext cx="4880703" cy="4961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1687286</xdr:colOff>
      <xdr:row>76</xdr:row>
      <xdr:rowOff>25163</xdr:rowOff>
    </xdr:from>
    <xdr:to>
      <xdr:col>22</xdr:col>
      <xdr:colOff>775153</xdr:colOff>
      <xdr:row>86</xdr:row>
      <xdr:rowOff>123339</xdr:rowOff>
    </xdr:to>
    <xdr:pic>
      <xdr:nvPicPr>
        <xdr:cNvPr id="17" name="תמונה 16">
          <a:extLst>
            <a:ext uri="{FF2B5EF4-FFF2-40B4-BE49-F238E27FC236}">
              <a16:creationId xmlns:a16="http://schemas.microsoft.com/office/drawing/2014/main" id="{8E4A7EE6-47DB-41E8-8814-D96A28772E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1047005647" y="10159763"/>
          <a:ext cx="1918153" cy="1839890"/>
        </a:xfrm>
        <a:prstGeom prst="rect">
          <a:avLst/>
        </a:prstGeom>
      </xdr:spPr>
    </xdr:pic>
    <xdr:clientData/>
  </xdr:twoCellAnchor>
  <xdr:twoCellAnchor editAs="oneCell">
    <xdr:from>
      <xdr:col>20</xdr:col>
      <xdr:colOff>1017623</xdr:colOff>
      <xdr:row>168</xdr:row>
      <xdr:rowOff>52124</xdr:rowOff>
    </xdr:from>
    <xdr:to>
      <xdr:col>24</xdr:col>
      <xdr:colOff>945354</xdr:colOff>
      <xdr:row>169</xdr:row>
      <xdr:rowOff>133446</xdr:rowOff>
    </xdr:to>
    <xdr:pic>
      <xdr:nvPicPr>
        <xdr:cNvPr id="18" name="תמונה 17">
          <a:extLst>
            <a:ext uri="{FF2B5EF4-FFF2-40B4-BE49-F238E27FC236}">
              <a16:creationId xmlns:a16="http://schemas.microsoft.com/office/drawing/2014/main" id="{FDA0BE36-8462-F953-15FA-9BCB0FC97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0368746" y="30654044"/>
          <a:ext cx="6381871" cy="2565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29611</xdr:colOff>
      <xdr:row>174</xdr:row>
      <xdr:rowOff>73639</xdr:rowOff>
    </xdr:from>
    <xdr:to>
      <xdr:col>25</xdr:col>
      <xdr:colOff>146317</xdr:colOff>
      <xdr:row>176</xdr:row>
      <xdr:rowOff>3201</xdr:rowOff>
    </xdr:to>
    <xdr:pic>
      <xdr:nvPicPr>
        <xdr:cNvPr id="19" name="תמונה 18">
          <a:extLst>
            <a:ext uri="{FF2B5EF4-FFF2-40B4-BE49-F238E27FC236}">
              <a16:creationId xmlns:a16="http://schemas.microsoft.com/office/drawing/2014/main" id="{CC2F365F-4C80-C313-A3BE-06F5495A6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8875448" y="32194180"/>
          <a:ext cx="7118141" cy="28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980155</xdr:colOff>
      <xdr:row>179</xdr:row>
      <xdr:rowOff>71718</xdr:rowOff>
    </xdr:from>
    <xdr:to>
      <xdr:col>25</xdr:col>
      <xdr:colOff>579121</xdr:colOff>
      <xdr:row>180</xdr:row>
      <xdr:rowOff>161365</xdr:rowOff>
    </xdr:to>
    <xdr:pic>
      <xdr:nvPicPr>
        <xdr:cNvPr id="20" name="תמונה 19">
          <a:extLst>
            <a:ext uri="{FF2B5EF4-FFF2-40B4-BE49-F238E27FC236}">
              <a16:creationId xmlns:a16="http://schemas.microsoft.com/office/drawing/2014/main" id="{D97FDA5A-F5D0-BC71-CA9C-BA47EF1B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8442644" y="33088730"/>
          <a:ext cx="7676166" cy="2689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424114</xdr:colOff>
      <xdr:row>65</xdr:row>
      <xdr:rowOff>75772</xdr:rowOff>
    </xdr:from>
    <xdr:to>
      <xdr:col>7</xdr:col>
      <xdr:colOff>130251</xdr:colOff>
      <xdr:row>65</xdr:row>
      <xdr:rowOff>119332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4">
          <xdr14:nvContentPartPr>
            <xdr14:cNvPr id="94" name="דיו 93">
              <a:extLst>
                <a:ext uri="{FF2B5EF4-FFF2-40B4-BE49-F238E27FC236}">
                  <a16:creationId xmlns:a16="http://schemas.microsoft.com/office/drawing/2014/main" id="{60740BC6-486F-B7DC-ECBF-F86BE61A4D37}"/>
                </a:ext>
              </a:extLst>
            </xdr14:cNvPr>
            <xdr14:cNvContentPartPr/>
          </xdr14:nvContentPartPr>
          <xdr14:nvPr macro=""/>
          <xdr14:xfrm>
            <a:off x="11064632263" y="11952086"/>
            <a:ext cx="1730880" cy="43560"/>
          </xdr14:xfrm>
        </xdr:contentPart>
      </mc:Choice>
      <mc:Fallback xmlns="">
        <xdr:pic>
          <xdr:nvPicPr>
            <xdr:cNvPr id="94" name="דיו 93">
              <a:extLst>
                <a:ext uri="{FF2B5EF4-FFF2-40B4-BE49-F238E27FC236}">
                  <a16:creationId xmlns:a16="http://schemas.microsoft.com/office/drawing/2014/main" id="{60740BC6-486F-B7DC-ECBF-F86BE61A4D37}"/>
                </a:ext>
              </a:extLst>
            </xdr:cNvPr>
            <xdr:cNvPicPr/>
          </xdr:nvPicPr>
          <xdr:blipFill>
            <a:blip xmlns:r="http://schemas.openxmlformats.org/officeDocument/2006/relationships" r:embed="rId27"/>
            <a:stretch>
              <a:fillRect/>
            </a:stretch>
          </xdr:blipFill>
          <xdr:spPr>
            <a:xfrm>
              <a:off x="11064623623" y="11943446"/>
              <a:ext cx="1748520" cy="612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22</xdr:col>
      <xdr:colOff>1127940</xdr:colOff>
      <xdr:row>133</xdr:row>
      <xdr:rowOff>7380</xdr:rowOff>
    </xdr:from>
    <xdr:to>
      <xdr:col>22</xdr:col>
      <xdr:colOff>1128300</xdr:colOff>
      <xdr:row>133</xdr:row>
      <xdr:rowOff>7740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8">
          <xdr14:nvContentPartPr>
            <xdr14:cNvPr id="129" name="דיו 128">
              <a:extLst>
                <a:ext uri="{FF2B5EF4-FFF2-40B4-BE49-F238E27FC236}">
                  <a16:creationId xmlns:a16="http://schemas.microsoft.com/office/drawing/2014/main" id="{FBDCE499-0D80-90EB-DEE1-35214F98C673}"/>
                </a:ext>
              </a:extLst>
            </xdr14:cNvPr>
            <xdr14:cNvContentPartPr/>
          </xdr14:nvContentPartPr>
          <xdr14:nvPr macro=""/>
          <xdr14:xfrm>
            <a:off x="10972730880" y="24018000"/>
            <a:ext cx="360" cy="360"/>
          </xdr14:xfrm>
        </xdr:contentPart>
      </mc:Choice>
      <mc:Fallback xmlns="">
        <xdr:pic>
          <xdr:nvPicPr>
            <xdr:cNvPr id="129" name="דיו 128">
              <a:extLst>
                <a:ext uri="{FF2B5EF4-FFF2-40B4-BE49-F238E27FC236}">
                  <a16:creationId xmlns:a16="http://schemas.microsoft.com/office/drawing/2014/main" id="{FBDCE499-0D80-90EB-DEE1-35214F98C673}"/>
                </a:ext>
              </a:extLst>
            </xdr:cNvPr>
            <xdr:cNvPicPr/>
          </xdr:nvPicPr>
          <xdr:blipFill>
            <a:blip xmlns:r="http://schemas.openxmlformats.org/officeDocument/2006/relationships" r:embed="rId29"/>
            <a:stretch>
              <a:fillRect/>
            </a:stretch>
          </xdr:blipFill>
          <xdr:spPr>
            <a:xfrm>
              <a:off x="10972724760" y="24011880"/>
              <a:ext cx="12600" cy="126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21</xdr:col>
      <xdr:colOff>2346540</xdr:colOff>
      <xdr:row>180</xdr:row>
      <xdr:rowOff>159780</xdr:rowOff>
    </xdr:from>
    <xdr:to>
      <xdr:col>25</xdr:col>
      <xdr:colOff>274680</xdr:colOff>
      <xdr:row>198</xdr:row>
      <xdr:rowOff>19740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0">
          <xdr14:nvContentPartPr>
            <xdr14:cNvPr id="234" name="דיו 233">
              <a:extLst>
                <a:ext uri="{FF2B5EF4-FFF2-40B4-BE49-F238E27FC236}">
                  <a16:creationId xmlns:a16="http://schemas.microsoft.com/office/drawing/2014/main" id="{2EE07C32-E170-C1B3-E711-249E5B338906}"/>
                </a:ext>
              </a:extLst>
            </xdr14:cNvPr>
            <xdr14:cNvContentPartPr/>
          </xdr14:nvContentPartPr>
          <xdr14:nvPr macro=""/>
          <xdr14:xfrm>
            <a:off x="10969416360" y="32910540"/>
            <a:ext cx="4930920" cy="3014640"/>
          </xdr14:xfrm>
        </xdr:contentPart>
      </mc:Choice>
      <mc:Fallback xmlns="">
        <xdr:pic>
          <xdr:nvPicPr>
            <xdr:cNvPr id="234" name="דיו 233">
              <a:extLst>
                <a:ext uri="{FF2B5EF4-FFF2-40B4-BE49-F238E27FC236}">
                  <a16:creationId xmlns:a16="http://schemas.microsoft.com/office/drawing/2014/main" id="{2EE07C32-E170-C1B3-E711-249E5B338906}"/>
                </a:ext>
              </a:extLst>
            </xdr:cNvPr>
            <xdr:cNvPicPr/>
          </xdr:nvPicPr>
          <xdr:blipFill>
            <a:blip xmlns:r="http://schemas.openxmlformats.org/officeDocument/2006/relationships" r:embed="rId33"/>
            <a:stretch>
              <a:fillRect/>
            </a:stretch>
          </xdr:blipFill>
          <xdr:spPr>
            <a:xfrm>
              <a:off x="10969407719" y="32901900"/>
              <a:ext cx="4948561" cy="30322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25</xdr:col>
      <xdr:colOff>303480</xdr:colOff>
      <xdr:row>193</xdr:row>
      <xdr:rowOff>67680</xdr:rowOff>
    </xdr:from>
    <xdr:to>
      <xdr:col>25</xdr:col>
      <xdr:colOff>587160</xdr:colOff>
      <xdr:row>195</xdr:row>
      <xdr:rowOff>90480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4">
          <xdr14:nvContentPartPr>
            <xdr14:cNvPr id="235" name="דיו 234">
              <a:extLst>
                <a:ext uri="{FF2B5EF4-FFF2-40B4-BE49-F238E27FC236}">
                  <a16:creationId xmlns:a16="http://schemas.microsoft.com/office/drawing/2014/main" id="{6B41049B-E859-0429-44A4-6CE1D05FA5BD}"/>
                </a:ext>
              </a:extLst>
            </xdr14:cNvPr>
            <xdr14:cNvContentPartPr/>
          </xdr14:nvContentPartPr>
          <xdr14:nvPr macro=""/>
          <xdr14:xfrm>
            <a:off x="10969103880" y="35096820"/>
            <a:ext cx="283680" cy="373320"/>
          </xdr14:xfrm>
        </xdr:contentPart>
      </mc:Choice>
      <mc:Fallback xmlns="">
        <xdr:pic>
          <xdr:nvPicPr>
            <xdr:cNvPr id="235" name="דיו 234">
              <a:extLst>
                <a:ext uri="{FF2B5EF4-FFF2-40B4-BE49-F238E27FC236}">
                  <a16:creationId xmlns:a16="http://schemas.microsoft.com/office/drawing/2014/main" id="{6B41049B-E859-0429-44A4-6CE1D05FA5BD}"/>
                </a:ext>
              </a:extLst>
            </xdr:cNvPr>
            <xdr:cNvPicPr/>
          </xdr:nvPicPr>
          <xdr:blipFill>
            <a:blip xmlns:r="http://schemas.openxmlformats.org/officeDocument/2006/relationships" r:embed="rId35"/>
            <a:stretch>
              <a:fillRect/>
            </a:stretch>
          </xdr:blipFill>
          <xdr:spPr>
            <a:xfrm>
              <a:off x="10969095240" y="35088180"/>
              <a:ext cx="301320" cy="39096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25</xdr:col>
      <xdr:colOff>447127</xdr:colOff>
      <xdr:row>194</xdr:row>
      <xdr:rowOff>71265</xdr:rowOff>
    </xdr:from>
    <xdr:to>
      <xdr:col>25</xdr:col>
      <xdr:colOff>493567</xdr:colOff>
      <xdr:row>195</xdr:row>
      <xdr:rowOff>61891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36">
          <xdr14:nvContentPartPr>
            <xdr14:cNvPr id="3" name="דיו 2">
              <a:extLst>
                <a:ext uri="{FF2B5EF4-FFF2-40B4-BE49-F238E27FC236}">
                  <a16:creationId xmlns:a16="http://schemas.microsoft.com/office/drawing/2014/main" id="{4028EA7A-08FF-2D2D-C643-131FA87492C7}"/>
                </a:ext>
              </a:extLst>
            </xdr14:cNvPr>
            <xdr14:cNvContentPartPr/>
          </xdr14:nvContentPartPr>
          <xdr14:nvPr macro=""/>
          <xdr14:xfrm>
            <a:off x="10998528198" y="35777689"/>
            <a:ext cx="46440" cy="169920"/>
          </xdr14:xfrm>
        </xdr:contentPart>
      </mc:Choice>
      <mc:Fallback>
        <xdr:pic>
          <xdr:nvPicPr>
            <xdr:cNvPr id="3" name="דיו 2">
              <a:extLst>
                <a:ext uri="{FF2B5EF4-FFF2-40B4-BE49-F238E27FC236}">
                  <a16:creationId xmlns:a16="http://schemas.microsoft.com/office/drawing/2014/main" id="{4028EA7A-08FF-2D2D-C643-131FA87492C7}"/>
                </a:ext>
              </a:extLst>
            </xdr:cNvPr>
            <xdr:cNvPicPr/>
          </xdr:nvPicPr>
          <xdr:blipFill>
            <a:blip xmlns:r="http://schemas.openxmlformats.org/officeDocument/2006/relationships" r:embed="rId37"/>
            <a:stretch>
              <a:fillRect/>
            </a:stretch>
          </xdr:blipFill>
          <xdr:spPr>
            <a:xfrm>
              <a:off x="10998522078" y="35771569"/>
              <a:ext cx="58680" cy="18216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26894</xdr:colOff>
      <xdr:row>0</xdr:row>
      <xdr:rowOff>0</xdr:rowOff>
    </xdr:from>
    <xdr:to>
      <xdr:col>11</xdr:col>
      <xdr:colOff>327434</xdr:colOff>
      <xdr:row>36</xdr:row>
      <xdr:rowOff>119224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F6272326-2DEE-4279-948C-AFAE757376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008609296" y="0"/>
          <a:ext cx="7696422" cy="7353742"/>
        </a:xfrm>
        <a:prstGeom prst="rect">
          <a:avLst/>
        </a:prstGeom>
      </xdr:spPr>
    </xdr:pic>
    <xdr:clientData/>
  </xdr:twoCellAnchor>
  <xdr:twoCellAnchor editAs="oneCell">
    <xdr:from>
      <xdr:col>23</xdr:col>
      <xdr:colOff>206189</xdr:colOff>
      <xdr:row>17</xdr:row>
      <xdr:rowOff>35859</xdr:rowOff>
    </xdr:from>
    <xdr:to>
      <xdr:col>28</xdr:col>
      <xdr:colOff>5795</xdr:colOff>
      <xdr:row>22</xdr:row>
      <xdr:rowOff>161365</xdr:rowOff>
    </xdr:to>
    <xdr:pic>
      <xdr:nvPicPr>
        <xdr:cNvPr id="23" name="תמונה 22">
          <a:extLst>
            <a:ext uri="{FF2B5EF4-FFF2-40B4-BE49-F238E27FC236}">
              <a16:creationId xmlns:a16="http://schemas.microsoft.com/office/drawing/2014/main" id="{8E2ACE54-43AD-7BA8-F7FA-84E9879C9C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996998911" y="3818965"/>
          <a:ext cx="3161371" cy="1066800"/>
        </a:xfrm>
        <a:prstGeom prst="rect">
          <a:avLst/>
        </a:prstGeom>
      </xdr:spPr>
    </xdr:pic>
    <xdr:clientData/>
  </xdr:twoCellAnchor>
  <xdr:twoCellAnchor editAs="oneCell">
    <xdr:from>
      <xdr:col>23</xdr:col>
      <xdr:colOff>297043</xdr:colOff>
      <xdr:row>20</xdr:row>
      <xdr:rowOff>98230</xdr:rowOff>
    </xdr:from>
    <xdr:to>
      <xdr:col>23</xdr:col>
      <xdr:colOff>412963</xdr:colOff>
      <xdr:row>20</xdr:row>
      <xdr:rowOff>98590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24" name="דיו 23">
              <a:extLst>
                <a:ext uri="{FF2B5EF4-FFF2-40B4-BE49-F238E27FC236}">
                  <a16:creationId xmlns:a16="http://schemas.microsoft.com/office/drawing/2014/main" id="{C121DA46-3CED-39B2-C07B-E7604164CEF6}"/>
                </a:ext>
              </a:extLst>
            </xdr14:cNvPr>
            <xdr14:cNvContentPartPr/>
          </xdr14:nvContentPartPr>
          <xdr14:nvPr macro=""/>
          <xdr14:xfrm>
            <a:off x="10999953508" y="4464042"/>
            <a:ext cx="115920" cy="360"/>
          </xdr14:xfrm>
        </xdr:contentPart>
      </mc:Choice>
      <mc:Fallback xmlns="">
        <xdr:pic>
          <xdr:nvPicPr>
            <xdr:cNvPr id="24" name="דיו 23">
              <a:extLst>
                <a:ext uri="{FF2B5EF4-FFF2-40B4-BE49-F238E27FC236}">
                  <a16:creationId xmlns:a16="http://schemas.microsoft.com/office/drawing/2014/main" id="{C121DA46-3CED-39B2-C07B-E7604164CEF6}"/>
                </a:ext>
              </a:extLst>
            </xdr:cNvPr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10999947388" y="4457922"/>
              <a:ext cx="128160" cy="126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23</xdr:col>
      <xdr:colOff>225403</xdr:colOff>
      <xdr:row>20</xdr:row>
      <xdr:rowOff>8590</xdr:rowOff>
    </xdr:from>
    <xdr:to>
      <xdr:col>23</xdr:col>
      <xdr:colOff>395323</xdr:colOff>
      <xdr:row>20</xdr:row>
      <xdr:rowOff>8950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25" name="דיו 24">
              <a:extLst>
                <a:ext uri="{FF2B5EF4-FFF2-40B4-BE49-F238E27FC236}">
                  <a16:creationId xmlns:a16="http://schemas.microsoft.com/office/drawing/2014/main" id="{0C32B487-7477-E3E1-81C5-048B2BC3C954}"/>
                </a:ext>
              </a:extLst>
            </xdr14:cNvPr>
            <xdr14:cNvContentPartPr/>
          </xdr14:nvContentPartPr>
          <xdr14:nvPr macro=""/>
          <xdr14:xfrm>
            <a:off x="10999971148" y="4374402"/>
            <a:ext cx="169920" cy="360"/>
          </xdr14:xfrm>
        </xdr:contentPart>
      </mc:Choice>
      <mc:Fallback xmlns="">
        <xdr:pic>
          <xdr:nvPicPr>
            <xdr:cNvPr id="25" name="דיו 24">
              <a:extLst>
                <a:ext uri="{FF2B5EF4-FFF2-40B4-BE49-F238E27FC236}">
                  <a16:creationId xmlns:a16="http://schemas.microsoft.com/office/drawing/2014/main" id="{0C32B487-7477-E3E1-81C5-048B2BC3C954}"/>
                </a:ext>
              </a:extLst>
            </xdr:cNvPr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10999965028" y="4368282"/>
              <a:ext cx="182160" cy="1260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7-17T09:47:25.635"/>
    </inkml:context>
    <inkml:brush xml:id="br0">
      <inkml:brushProperty name="width" value="0.05" units="cm"/>
      <inkml:brushProperty name="height" value="0.05" units="cm"/>
      <inkml:brushProperty name="color" value="#00A0D7"/>
    </inkml:brush>
  </inkml:definitions>
  <inkml:trace contextRef="#ctx0" brushRef="#br0">4808 1 24575,'-783'0'-3390,"535"15"1583,35-1 380,-244 6-1644,-152 10 3071,-198-17-2041,507-15 1593,-854 2 1070,1120 2 814,-63 11 0,18-1 197,53-9-2767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7-17T09:53:39.218"/>
    </inkml:context>
    <inkml:brush xml:id="br0">
      <inkml:brushProperty name="width" value="0.035" units="cm"/>
      <inkml:brushProperty name="height" value="0.035" units="cm"/>
    </inkml:brush>
  </inkml:definitions>
  <inkml:trace contextRef="#ctx0" brushRef="#br0">4850 575 24575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7-17T10:02:54.03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3873 217 24575,'92'105'-1635,"140"204"0,-193-253 1513,315 418-4728,21 32-690,-135-170 4267,300 323 0,-403-509 1235,680 700 21,534 339 17,231-101 0,-1304-919 1365,-168-103 5462</inkml:trace>
  <inkml:trace contextRef="#ctx0" brushRef="#br0" timeOffset="741.04">3556 1 24575,'0'19'-19,"0"2"0,-2-2 0,0 2-1,-1-2 1,-1 1 0,-6 20 0,-13 34-673,11-30-235,-19 42 1,-38 93-761,29-76 129,-61 117 0,-135 279-1477,49-96 852,-165 254 747,-44-27-478,-5-56 1850,217-300 1241,-49 64 462,-77 27 1878,299-351-2188,0 0 0,-13 23 0,18-27-680,-2 4-3695</inkml:trace>
  <inkml:trace contextRef="#ctx0" brushRef="#br0" timeOffset="2128.46">13694 6656 24575,'-1'9'0,"0"1"0,-1 0 0,0 0 0,0 0 0,-1-1 0,-7 16 0,5-14 0,1 1 0,0 0 0,-4 23 0,0 12 0,-26 87 0,18-78 0,9-29-84,1-8-343,1 0 0,-3 24 0,6-24-6399</inkml:trace>
  <inkml:trace contextRef="#ctx0" brushRef="#br0" timeOffset="2331.45">13037 6526 24575,'0'477'-1365,"0"-459"-5461</inkml:trace>
  <inkml:trace contextRef="#ctx0" brushRef="#br0" timeOffset="2827.28">10900 6048 24575,'13'2'0,"0"1"0,0 0 0,-1 0 0,1 1 0,-1 1 0,20 10 0,-20-10 0,66 33-216,-1 2-1,93 67 0,75 59-1159,117 100 1271,-331-243-172,17 13 356,-1 2 0,62 67-1,-105-101 23,-1 0 0,0 0 0,0 1 0,-1-1-1,1 1 1,-1 0 0,0 0 0,-1 0 0,1 0 0,-1 0-1,0 0 1,0 0 0,0 0 0,-1 1 0,0 7 0,0-9-78,0-1 0,0 1 1,-1-1-1,0 0 0,1 1 0,-1-1 1,0 0-1,-1 0 0,1 0 0,-1 1 1,1-1-1,-1 0 0,0 0 1,0 0-1,0-1 0,0 1 0,-1-1 1,1 1-1,-1-1 0,0 0 0,1 0 1,-1 0-1,-6 3 0,-32 11-23,-1-3 0,0-2 0,-1 0 0,0-4 0,-66 4 0,95-9 0,0 0 0,0 0 0,0 1 0,1 1 0,-1 1 0,-22 11 0,31-14 0,0 1 0,1-1 0,-1 1 0,1 0 0,0 1 0,-1-1 0,2 1 0,-1 0 0,0 1 0,1-1 0,0 0 0,0 1 0,0-1 0,0 1 0,1 0 0,-1-1 0,1 1 0,1 1 0,-1 0 0,-1 7 0,2-2 0,1 1 0,1-2 0,0 1 0,0 0 0,1 0 0,0 0 0,1-1 0,0 0 0,0 1 0,2-1 0,-1 0 0,1-1 0,10 16 0,9 11 0,1-2 0,33 34 0,-45-53 0,30 32 0,-26-31 0,-1 0 0,-1 3 0,19 27 0,-28-37 0,0 0 0,0 1 0,0 0 0,-2 0 0,1 1 0,-1-1 0,0 2 0,-1-2 0,-1 1 0,1 0 0,-2 1 0,1 12 0,-1-15 0,-2-2 0,1 1 0,-1 0 0,0-1 0,0 1 0,-1 0 0,0-1 0,0 0 0,-1 1 0,0-2 0,0 1 0,-1 1 0,0-1 0,0-1 0,0 0 0,-1 0 0,0 0 0,0-1 0,-1 2 0,1-2 0,-1-1 0,0 1 0,-1-1 0,1 0 0,-1 0 0,-12 5 0,-14 5 0,-41 10 0,12-4 0,36-13 0,-1-1 0,0-1 0,0-1 0,-41 0 0,31-1 0,-36 6 0,46-4 0,-40 0 0,41-4 0,-2 0 0,-39-5 0,59 3 0,-1-1 0,0 0 0,1 0 0,0-1 0,-1 0 0,1 0 0,0-2 0,-12-6 0,4 0-1365,2 2-5461</inkml:trace>
  <inkml:trace contextRef="#ctx0" brushRef="#br0" timeOffset="3060.81">10815 7154 24575,'2'4'0,"1"-1"0,-1 0 0,0 0 0,-1 0 0,1 1 0,0-1 0,-1 1 0,0-1 0,0 1 0,0-1 0,0 1 0,0 6 0,1 50 0,-2-42 0,0 15 0,1 3 0,-4 36 0,2-61 0,-1 0 0,0 1 0,-1-1 0,0-1 0,0 1 0,-1 0 0,-8 13 0,-27 63 0,23-46 0,-53 132-1365,62-154-5461</inkml:trace>
  <inkml:trace contextRef="#ctx0" brushRef="#br0" timeOffset="3324.03">9525 7067 24575,'0'-5'0,"1"0"0,0 0 0,0 0 0,1 0 0,-1 0 0,1 1 0,0-1 0,0-1 0,0 2 0,1 0 0,0 0 0,0-1 0,0 2 0,0-1 0,0 0 0,6-4 0,3-3 0,0 1 0,1 0 0,26-15 0,-31 22 0,0 0 0,0 0 0,1 0 0,-1 1 0,1 0 0,-1 1 0,1 0 0,12 0 0,7 1 0,35 5 0,-52-3-11,-1 0 0,0 1-1,0 0 1,0 1 0,0 0-1,0 0 1,-1 2-1,0 0 1,0-1 0,0 2-1,-1-1 1,0 1 0,0 0-1,0 2 1,9 11 0,-4-2-61,-1-1 0,0 1 0,-1 1 0,-1 0 0,-1 1 0,11 36 0,2 19 72,14 98 0,-28-120 31,-2 0-1,-1 70 1,-6-95-194,-1 0-1,-2-1 0,0 0 1,-2 1-1,0-2 1,-14 35-1,5-23 8,-1 3 138,-1-1 0,-43 74 0,7-40 18,-81 87 0,96-117 0,-13 17 13,-38 41-1559,68-81-3164</inkml:trace>
  <inkml:trace contextRef="#ctx0" brushRef="#br0" timeOffset="4967.46">2858 6656 24575,'-12'29'0,"1"1"0,1 1 0,-10 61 0,-7 22 0,0-10-345,16-56 53,-19 52 0,3-26 330,-31 79 75,25-76 3,33-77-102,0 1 0,0-1-1,0 0 1,0 0 0,0 1 0,0-1-1,0 0 1,0 0 0,0 0-1,0 1 1,-1-1 0,1 0-1,0 0 1,0 1 0,0-1-1,0 0 1,0 0 0,-1 0 0,1 1-1,0-1 1,0 0 0,0 0-1,-1 0 1,1 0 0,0 0-1,0 1 1,0-1 0,-1 0-1,1 0 1,0 0 0,0 0 0,-1 0-1,1 0 1,0 0 0,0 0-1,-1 0 1,1 0 0,0 0-1,0 0 1,-1 0 0,-3-12 122,4-23-194,0 34 80,1-49-22,1-7 0,-3 0 0,-12-95 0,-17-41 0,25 171 0,0 1 0,-2 0 0,-1 0 0,0 0 0,-21-36 0,10 20 0,18 34 0,-3-5 0,-1-1 0,0 0 0,0 1 0,-11-13 0,16 20 0,-1 0 0,0 0 0,0 0 0,0 0 0,0 0 0,0 0 0,0 1 0,0-1 0,-1 0 0,1 1 0,0-1 0,0-1 0,-1 2 0,1-1 0,0 1 0,0 0 0,-1 0 0,1-1 0,-1 1 0,1 0 0,0 0 0,-1 0 0,1 0 0,0 0 0,-1 1 0,1-1 0,0 0 0,-1 1 0,1-1 0,0 2 0,0-2 0,-1 1 0,1-1 0,0 1 0,0 0 0,0 0 0,0-1 0,0 1 0,0 0 0,0 0 0,0 0 0,-1 2 0,-11 14 0,2 1 0,-1 0 0,2 0 0,1 2 0,0-1 0,-11 41 0,8-26 0,-22 44 0,-97 188 0,8-11-1365,114-237-5461</inkml:trace>
  <inkml:trace contextRef="#ctx0" brushRef="#br0" timeOffset="5486.96">1461 6460 24575,'49'-1'0,"-16"0"0,-1 1 0,1 2 0,47 8 0,-70-8 0,0 2 0,0-1 0,-1 0 0,1 1 0,-1 0 0,0 1 0,0 0 0,0 1 0,-1 0 0,0 1 0,0-1 0,0 1 0,-1 1 0,0-1 0,8 14 0,-8-12 0,-1 1 0,0 0 0,-1 1 0,0 0 0,-1-1 0,0 1 0,0 1 0,-1-1 0,-1 1 0,0-1 0,0 2 0,-1 20 0,-2-18 0,0 1 0,-2 0 0,0 0 0,0-1 0,-1 1 0,-1-2 0,-1 1 0,-14 28 0,1-5 0,-2-2 0,-1 0 0,-2-1 0,-42 47 0,46-63 0,-1 1 0,-1-2 0,-1 0 0,0-3 0,-30 17 0,43-26 0,0-1 0,-1 0 0,0 0 0,0-1 0,0-1 0,0 0 0,0 0 0,-1 0 0,1-2 0,-1 0 0,-16 0 0,2-1 0,7 0 0,0-1 0,-29-5 0,42 5 0,0-1 0,0 0 0,-1 0 0,1 0 0,0-1 0,1 1 0,-1-2 0,1 1 0,-1-1 0,1 1 0,-7-7 0,-56-59-1365,51 52-5461</inkml:trace>
  <inkml:trace contextRef="#ctx0" brushRef="#br0" timeOffset="6302.29">996 5897 24575,'0'28'0,"1"-6"0,-1 2 0,-1-2 0,-1 1 0,-1-1 0,-9 37 0,-14 35 52,17-54-761,-24 60 1,25-81-6118</inkml:trace>
  <inkml:trace contextRef="#ctx0" brushRef="#br0" timeOffset="6892.25">1 6027 24575,'1'0'0,"18"-1"0,-1 2 0,34 5 0,-45-5 0,0 1 0,-1 0 0,1 1 0,-1 0 0,1 0 0,-1 0 0,0 1 0,-1 0 0,1 0 0,9 9 0,3 3 0,-2 2 0,0 0 0,0 1 0,-2 0 0,0 1 0,20 39 0,12 38-25,82 187-411,-92-163 322,-13-36 135,-15-54 59,-2-1-1,-1 2 0,-1 0 0,-2 0 0,-1-1 0,-7 61 0,2-67-79,-1-1 0,-2-1 0,0 1 0,-1-2 0,-2 1 0,0-2 0,-24 39 0,23-45-1365,0-4-5461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7-17T10:03:02.87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2 24575,'61'-1'0,"68"2"0,-119 1 0,-1 0 0,0 0 0,0 0 0,0 1 0,0 1 0,0 0 0,-1 0 0,11 6 0,63 51 0,-29-21 0,-20-16 0,-1 2 0,-1 1 0,-2 1 0,0 2 0,44 62 0,-52-60 0,-1 2 0,20 48 0,-32-61 0,-2 0 0,0 1 0,5 32 0,3 17 0,-7-36-16,-2 1-1,-1 0 0,-2 0 1,-4 61-1,0-18-1265,2-61-5544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7-24T07:08:46.348"/>
    </inkml:context>
    <inkml:brush xml:id="br0">
      <inkml:brushProperty name="width" value="0.035" units="cm"/>
      <inkml:brushProperty name="height" value="0.035" units="cm"/>
    </inkml:brush>
  </inkml:definitions>
  <inkml:trace contextRef="#ctx0" brushRef="#br0">0 0 24575,'1'6'0,"0"0"0,0 1 0,1-2 0,0 1 0,0 0 0,0 0 0,1-1 0,0 1 0,0-1 0,0 1 0,8 8 0,-5-6 0,-1 0 0,0 1 0,7 14 0,42 112 0,-50-115-37,-1-1-1,0 1 1,-1 0-1,-1 0 1,-3 32 0,1-15-1104,0-15-5685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7-17T10:13:56.162"/>
    </inkml:context>
    <inkml:brush xml:id="br0">
      <inkml:brushProperty name="width" value="0.035" units="cm"/>
      <inkml:brushProperty name="height" value="0.035" units="cm"/>
    </inkml:brush>
  </inkml:definitions>
  <inkml:trace contextRef="#ctx0" brushRef="#br0">0 0 24575,'5'0'0,"4"0"0,7 0 0,3 0 0,4 0 0,2 0 0,0 0 0,1 0 0,0 0 0,0 0 0,0 0 0,-1 0 0,0 0 0,0 0 0,-4 0-8191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7-17T10:13:56.482"/>
    </inkml:context>
    <inkml:brush xml:id="br0">
      <inkml:brushProperty name="width" value="0.035" units="cm"/>
      <inkml:brushProperty name="height" value="0.035" units="cm"/>
    </inkml:brush>
  </inkml:definitions>
  <inkml:trace contextRef="#ctx0" brushRef="#br0">1 1 24575,'449'0'-1365,"-427"0"-5461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L5:W15"/>
  <sheetViews>
    <sheetView rightToLeft="1" workbookViewId="0">
      <selection activeCell="O19" sqref="O19"/>
    </sheetView>
  </sheetViews>
  <sheetFormatPr defaultRowHeight="13.8" x14ac:dyDescent="0.25"/>
  <sheetData>
    <row r="5" spans="12:23" ht="27.6" x14ac:dyDescent="0.45">
      <c r="L5" s="127" t="s">
        <v>125</v>
      </c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</row>
    <row r="6" spans="12:23" ht="27.6" x14ac:dyDescent="0.45">
      <c r="L6" s="127" t="s">
        <v>0</v>
      </c>
      <c r="M6" s="127"/>
      <c r="N6" s="127"/>
      <c r="O6" s="127"/>
      <c r="P6" s="127"/>
      <c r="Q6" s="127"/>
      <c r="R6" s="127"/>
      <c r="S6" s="127"/>
      <c r="T6" s="127"/>
      <c r="U6" s="127"/>
      <c r="V6" s="127"/>
      <c r="W6" s="127"/>
    </row>
    <row r="7" spans="12:23" ht="27.6" x14ac:dyDescent="0.45">
      <c r="L7" s="127" t="s">
        <v>167</v>
      </c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</row>
    <row r="8" spans="12:23" ht="27.6" x14ac:dyDescent="0.45">
      <c r="L8" s="127"/>
      <c r="M8" s="127"/>
      <c r="N8" s="127"/>
      <c r="O8" s="127"/>
      <c r="P8" s="127"/>
      <c r="Q8" s="127"/>
      <c r="R8" s="127"/>
      <c r="S8" s="127"/>
      <c r="T8" s="127"/>
      <c r="U8" s="127"/>
      <c r="V8" s="127"/>
      <c r="W8" s="127"/>
    </row>
    <row r="9" spans="12:23" ht="27.6" x14ac:dyDescent="0.45"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</row>
    <row r="10" spans="12:23" ht="27.6" x14ac:dyDescent="0.45">
      <c r="L10" s="127"/>
      <c r="M10" s="127"/>
      <c r="N10" s="127"/>
      <c r="O10" s="127"/>
      <c r="P10" s="127"/>
      <c r="Q10" s="127"/>
      <c r="R10" s="127"/>
      <c r="S10" s="127"/>
      <c r="T10" s="127"/>
      <c r="U10" s="127"/>
      <c r="V10" s="127"/>
      <c r="W10" s="127"/>
    </row>
    <row r="11" spans="12:23" ht="27.6" x14ac:dyDescent="0.45">
      <c r="L11" s="127" t="s">
        <v>113</v>
      </c>
      <c r="M11" s="127"/>
      <c r="N11" s="127"/>
      <c r="O11" s="127"/>
      <c r="P11" s="127"/>
      <c r="Q11" s="127"/>
      <c r="R11" s="127"/>
      <c r="S11" s="127"/>
      <c r="T11" s="127"/>
      <c r="U11" s="127"/>
      <c r="V11" s="127"/>
      <c r="W11" s="127"/>
    </row>
    <row r="12" spans="12:23" ht="27.6" x14ac:dyDescent="0.45">
      <c r="L12" s="127" t="s">
        <v>111</v>
      </c>
      <c r="M12" s="127"/>
      <c r="N12" s="127"/>
      <c r="O12" s="127"/>
      <c r="P12" s="127"/>
      <c r="Q12" s="127"/>
      <c r="R12" s="127"/>
      <c r="S12" s="127"/>
      <c r="T12" s="127"/>
      <c r="U12" s="127"/>
      <c r="V12" s="127"/>
      <c r="W12" s="127"/>
    </row>
    <row r="13" spans="12:23" ht="27.6" x14ac:dyDescent="0.45">
      <c r="L13" s="127" t="s">
        <v>112</v>
      </c>
      <c r="M13" s="127"/>
      <c r="N13" s="127"/>
      <c r="O13" s="127"/>
      <c r="P13" s="127"/>
      <c r="Q13" s="127"/>
      <c r="R13" s="127"/>
      <c r="S13" s="127"/>
      <c r="T13" s="127"/>
      <c r="U13" s="127"/>
      <c r="V13" s="127"/>
      <c r="W13" s="127"/>
    </row>
    <row r="14" spans="12:23" ht="27.6" x14ac:dyDescent="0.45">
      <c r="L14" s="127" t="s">
        <v>164</v>
      </c>
      <c r="M14" s="127"/>
      <c r="N14" s="127"/>
      <c r="O14" s="127"/>
      <c r="P14" s="127"/>
      <c r="Q14" s="127"/>
      <c r="R14" s="127"/>
      <c r="S14" s="127"/>
      <c r="T14" s="127"/>
      <c r="U14" s="127"/>
      <c r="V14" s="127"/>
      <c r="W14" s="127"/>
    </row>
    <row r="15" spans="12:23" ht="27.6" x14ac:dyDescent="0.45">
      <c r="L15" s="127" t="s">
        <v>168</v>
      </c>
      <c r="M15" s="127"/>
      <c r="N15" s="127"/>
      <c r="O15" s="127"/>
      <c r="P15" s="127"/>
      <c r="Q15" s="127"/>
      <c r="R15" s="127"/>
      <c r="S15" s="127"/>
      <c r="T15" s="127"/>
      <c r="U15" s="127"/>
      <c r="V15" s="127"/>
      <c r="W15" s="127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4594D-C7E0-4118-9758-49612C44950B}">
  <dimension ref="A1"/>
  <sheetViews>
    <sheetView rightToLeft="1" topLeftCell="A4" zoomScale="70" zoomScaleNormal="70" workbookViewId="0">
      <selection activeCell="C64" sqref="C64"/>
    </sheetView>
  </sheetViews>
  <sheetFormatPr defaultRowHeight="13.8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1172B6-FFC9-452F-91C6-9177477FD19C}">
  <dimension ref="A1"/>
  <sheetViews>
    <sheetView rightToLeft="1" tabSelected="1" zoomScale="55" zoomScaleNormal="55" workbookViewId="0">
      <selection activeCell="L12" sqref="L12"/>
    </sheetView>
  </sheetViews>
  <sheetFormatPr defaultRowHeight="13.8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9589DC-4CB1-48DB-90D0-B108FC293A03}">
  <sheetPr>
    <tabColor rgb="FFFFC000"/>
  </sheetPr>
  <dimension ref="I1:U120"/>
  <sheetViews>
    <sheetView rightToLeft="1" topLeftCell="D1" zoomScale="85" zoomScaleNormal="85" workbookViewId="0">
      <selection activeCell="S28" sqref="S28:U30"/>
    </sheetView>
  </sheetViews>
  <sheetFormatPr defaultRowHeight="13.8" x14ac:dyDescent="0.25"/>
  <cols>
    <col min="1" max="9" width="8.796875" style="1"/>
    <col min="10" max="10" width="25.3984375" style="1" bestFit="1" customWidth="1"/>
    <col min="11" max="11" width="40.19921875" style="1" bestFit="1" customWidth="1"/>
    <col min="12" max="13" width="13.19921875" style="1" bestFit="1" customWidth="1"/>
    <col min="14" max="14" width="8.796875" style="1"/>
    <col min="15" max="15" width="23.59765625" style="1" bestFit="1" customWidth="1"/>
    <col min="16" max="16" width="31" style="1" bestFit="1" customWidth="1"/>
    <col min="17" max="17" width="13.19921875" style="1" bestFit="1" customWidth="1"/>
    <col min="18" max="18" width="12.8984375" style="1" bestFit="1" customWidth="1"/>
    <col min="19" max="19" width="22.796875" style="1" customWidth="1"/>
    <col min="20" max="20" width="15.296875" style="1" bestFit="1" customWidth="1"/>
    <col min="21" max="21" width="10.796875" style="1" customWidth="1"/>
    <col min="22" max="16384" width="8.796875" style="1"/>
  </cols>
  <sheetData>
    <row r="1" spans="10:21" x14ac:dyDescent="0.25">
      <c r="J1" s="1" t="s">
        <v>1</v>
      </c>
      <c r="M1" s="71" t="s">
        <v>128</v>
      </c>
      <c r="O1" s="78" t="s">
        <v>129</v>
      </c>
      <c r="Q1" s="82" t="s">
        <v>130</v>
      </c>
    </row>
    <row r="2" spans="10:21" x14ac:dyDescent="0.25">
      <c r="M2" s="72"/>
      <c r="O2" s="6"/>
      <c r="Q2" s="50"/>
    </row>
    <row r="3" spans="10:21" x14ac:dyDescent="0.25">
      <c r="M3" s="72"/>
      <c r="O3" s="6"/>
      <c r="Q3" s="50"/>
    </row>
    <row r="4" spans="10:21" x14ac:dyDescent="0.25">
      <c r="K4" s="1" t="s">
        <v>11</v>
      </c>
      <c r="M4" s="72"/>
      <c r="O4" s="6"/>
      <c r="Q4" s="50"/>
      <c r="S4" s="1" t="s">
        <v>6</v>
      </c>
      <c r="T4" s="1" t="s">
        <v>5</v>
      </c>
      <c r="U4" s="1" t="s">
        <v>12</v>
      </c>
    </row>
    <row r="5" spans="10:21" x14ac:dyDescent="0.25">
      <c r="M5" s="72"/>
      <c r="O5" s="6"/>
      <c r="Q5" s="50"/>
      <c r="S5" s="41" t="s">
        <v>7</v>
      </c>
    </row>
    <row r="6" spans="10:21" ht="14.4" thickBot="1" x14ac:dyDescent="0.3">
      <c r="K6" s="1" t="s">
        <v>127</v>
      </c>
      <c r="M6" s="72"/>
      <c r="O6" s="6"/>
      <c r="Q6" s="50"/>
    </row>
    <row r="7" spans="10:21" ht="14.4" thickBot="1" x14ac:dyDescent="0.3">
      <c r="M7" s="72"/>
      <c r="O7" s="6"/>
      <c r="Q7" s="50"/>
      <c r="T7" s="1" t="s">
        <v>5</v>
      </c>
      <c r="U7" s="69"/>
    </row>
    <row r="8" spans="10:21" ht="14.4" thickBot="1" x14ac:dyDescent="0.3">
      <c r="K8" s="45" t="s">
        <v>10</v>
      </c>
      <c r="L8" s="45"/>
      <c r="M8" s="73"/>
      <c r="N8" s="45"/>
      <c r="O8" s="79"/>
      <c r="P8" s="45"/>
      <c r="Q8" s="83"/>
      <c r="S8" s="41"/>
    </row>
    <row r="9" spans="10:21" x14ac:dyDescent="0.25">
      <c r="M9" s="72"/>
      <c r="O9" s="6"/>
      <c r="Q9" s="50"/>
    </row>
    <row r="10" spans="10:21" x14ac:dyDescent="0.25">
      <c r="M10" s="72"/>
      <c r="O10" s="6"/>
      <c r="Q10" s="50"/>
    </row>
    <row r="11" spans="10:21" x14ac:dyDescent="0.25">
      <c r="M11" s="72"/>
      <c r="O11" s="6"/>
      <c r="Q11" s="50"/>
    </row>
    <row r="12" spans="10:21" ht="14.4" thickBot="1" x14ac:dyDescent="0.3">
      <c r="M12" s="72"/>
      <c r="O12" s="6"/>
      <c r="Q12" s="50"/>
    </row>
    <row r="13" spans="10:21" ht="14.4" thickBot="1" x14ac:dyDescent="0.3">
      <c r="M13" s="72"/>
      <c r="O13" s="6"/>
      <c r="Q13" s="50"/>
      <c r="S13" s="1" t="s">
        <v>8</v>
      </c>
      <c r="T13" s="1" t="s">
        <v>5</v>
      </c>
      <c r="U13" s="70" t="s">
        <v>10</v>
      </c>
    </row>
    <row r="14" spans="10:21" x14ac:dyDescent="0.25">
      <c r="M14" s="72"/>
      <c r="O14" s="6"/>
      <c r="Q14" s="50"/>
      <c r="S14" s="41" t="s">
        <v>9</v>
      </c>
    </row>
    <row r="15" spans="10:21" x14ac:dyDescent="0.25">
      <c r="M15" s="71" t="s">
        <v>128</v>
      </c>
      <c r="O15" s="78" t="s">
        <v>129</v>
      </c>
      <c r="Q15" s="82" t="s">
        <v>130</v>
      </c>
    </row>
    <row r="16" spans="10:21" x14ac:dyDescent="0.25">
      <c r="M16" s="72"/>
      <c r="O16" s="6"/>
      <c r="Q16" s="50"/>
    </row>
    <row r="17" spans="11:19" x14ac:dyDescent="0.25">
      <c r="K17" s="37" t="s">
        <v>2</v>
      </c>
      <c r="M17" s="74">
        <v>200000</v>
      </c>
      <c r="O17" s="6"/>
      <c r="Q17" s="50"/>
    </row>
    <row r="18" spans="11:19" x14ac:dyDescent="0.25">
      <c r="M18" s="72"/>
      <c r="O18" s="6"/>
      <c r="Q18" s="50"/>
    </row>
    <row r="19" spans="11:19" x14ac:dyDescent="0.25">
      <c r="M19" s="72" t="s">
        <v>20</v>
      </c>
      <c r="O19" s="6"/>
      <c r="Q19" s="50"/>
      <c r="S19" s="46"/>
    </row>
    <row r="20" spans="11:19" x14ac:dyDescent="0.25">
      <c r="K20" s="1" t="s">
        <v>11</v>
      </c>
      <c r="M20" s="72"/>
      <c r="O20" s="6"/>
      <c r="Q20" s="50"/>
    </row>
    <row r="21" spans="11:19" x14ac:dyDescent="0.25">
      <c r="M21" s="72" t="s">
        <v>20</v>
      </c>
      <c r="O21" s="6" t="s">
        <v>20</v>
      </c>
      <c r="Q21" s="50" t="s">
        <v>20</v>
      </c>
    </row>
    <row r="22" spans="11:19" x14ac:dyDescent="0.25">
      <c r="K22" s="1" t="s">
        <v>3</v>
      </c>
      <c r="M22" s="72"/>
      <c r="O22" s="6"/>
      <c r="Q22" s="50"/>
    </row>
    <row r="23" spans="11:19" ht="14.4" thickBot="1" x14ac:dyDescent="0.3">
      <c r="M23" s="72" t="s">
        <v>20</v>
      </c>
      <c r="O23" s="6" t="s">
        <v>20</v>
      </c>
      <c r="Q23" s="50" t="s">
        <v>20</v>
      </c>
    </row>
    <row r="24" spans="11:19" ht="14.4" thickBot="1" x14ac:dyDescent="0.3">
      <c r="K24" s="1" t="s">
        <v>24</v>
      </c>
      <c r="M24" s="75">
        <f>U7*M8</f>
        <v>0</v>
      </c>
      <c r="O24" s="14">
        <f>U7*O8</f>
        <v>0</v>
      </c>
      <c r="Q24" s="84">
        <f>U7*Q8</f>
        <v>0</v>
      </c>
    </row>
    <row r="25" spans="11:19" x14ac:dyDescent="0.25">
      <c r="M25" s="72"/>
      <c r="O25" s="6"/>
      <c r="Q25" s="50"/>
    </row>
    <row r="26" spans="11:19" ht="14.4" thickBot="1" x14ac:dyDescent="0.3">
      <c r="M26" s="76" t="s">
        <v>5</v>
      </c>
      <c r="N26" s="47"/>
      <c r="O26" s="80" t="s">
        <v>5</v>
      </c>
      <c r="P26" s="47"/>
      <c r="Q26" s="85" t="s">
        <v>5</v>
      </c>
    </row>
    <row r="27" spans="11:19" ht="15" thickTop="1" thickBot="1" x14ac:dyDescent="0.3">
      <c r="K27" s="1" t="s">
        <v>4</v>
      </c>
      <c r="M27" s="77"/>
      <c r="N27" s="46"/>
      <c r="O27" s="81"/>
      <c r="P27" s="46"/>
      <c r="Q27" s="86"/>
    </row>
    <row r="31" spans="11:19" x14ac:dyDescent="0.25">
      <c r="K31" s="48" t="s">
        <v>32</v>
      </c>
    </row>
    <row r="32" spans="11:19" x14ac:dyDescent="0.25">
      <c r="K32" s="87" t="s">
        <v>31</v>
      </c>
    </row>
    <row r="33" spans="11:17" x14ac:dyDescent="0.25">
      <c r="K33" s="48">
        <f>Q27+O27+M27</f>
        <v>0</v>
      </c>
    </row>
    <row r="34" spans="11:17" x14ac:dyDescent="0.25">
      <c r="K34" s="48" t="s">
        <v>131</v>
      </c>
    </row>
    <row r="38" spans="11:17" ht="14.4" thickBot="1" x14ac:dyDescent="0.3">
      <c r="K38" s="1" t="s">
        <v>13</v>
      </c>
    </row>
    <row r="39" spans="11:17" x14ac:dyDescent="0.25">
      <c r="O39" s="88"/>
      <c r="P39" s="89" t="s">
        <v>14</v>
      </c>
      <c r="Q39" s="90"/>
    </row>
    <row r="40" spans="11:17" x14ac:dyDescent="0.25">
      <c r="O40" s="91" t="s">
        <v>18</v>
      </c>
      <c r="P40" s="46" t="s">
        <v>15</v>
      </c>
      <c r="Q40" s="92"/>
    </row>
    <row r="41" spans="11:17" x14ac:dyDescent="0.25">
      <c r="O41" s="2" t="s">
        <v>16</v>
      </c>
      <c r="P41" s="23" t="s">
        <v>46</v>
      </c>
      <c r="Q41" s="4"/>
    </row>
    <row r="42" spans="11:17" x14ac:dyDescent="0.25">
      <c r="O42" s="91" t="s">
        <v>114</v>
      </c>
      <c r="P42" s="46" t="s">
        <v>17</v>
      </c>
      <c r="Q42" s="7"/>
    </row>
    <row r="43" spans="11:17" ht="14.4" thickBot="1" x14ac:dyDescent="0.3">
      <c r="O43" s="93"/>
      <c r="P43" s="94"/>
      <c r="Q43" s="95"/>
    </row>
    <row r="51" spans="10:19" x14ac:dyDescent="0.25">
      <c r="J51" s="143" t="s">
        <v>132</v>
      </c>
      <c r="K51" s="143"/>
      <c r="L51" s="143"/>
      <c r="M51" s="143"/>
      <c r="N51" s="143"/>
      <c r="O51" s="143"/>
      <c r="P51" s="143"/>
      <c r="Q51" s="143"/>
      <c r="R51" s="143"/>
      <c r="S51" s="143"/>
    </row>
    <row r="52" spans="10:19" x14ac:dyDescent="0.25">
      <c r="J52" s="143"/>
      <c r="K52" s="143"/>
      <c r="L52" s="143"/>
      <c r="M52" s="143"/>
      <c r="N52" s="143"/>
      <c r="O52" s="143"/>
      <c r="P52" s="143"/>
      <c r="Q52" s="143"/>
      <c r="R52" s="143"/>
      <c r="S52" s="143"/>
    </row>
    <row r="53" spans="10:19" x14ac:dyDescent="0.25">
      <c r="N53" s="22"/>
      <c r="O53" s="22"/>
      <c r="P53" s="22"/>
      <c r="Q53" s="22"/>
      <c r="R53" s="22"/>
      <c r="S53" s="22"/>
    </row>
    <row r="54" spans="10:19" x14ac:dyDescent="0.25">
      <c r="N54" s="22"/>
      <c r="O54" s="22"/>
      <c r="P54" s="22"/>
      <c r="Q54" s="22" t="s">
        <v>134</v>
      </c>
      <c r="R54" s="22"/>
      <c r="S54" s="22"/>
    </row>
    <row r="55" spans="10:19" x14ac:dyDescent="0.25">
      <c r="N55" s="22"/>
      <c r="O55" s="22"/>
      <c r="P55" s="22" t="s">
        <v>117</v>
      </c>
      <c r="Q55" s="22"/>
      <c r="R55" s="22"/>
      <c r="S55" s="22"/>
    </row>
    <row r="56" spans="10:19" x14ac:dyDescent="0.25">
      <c r="N56" s="22"/>
      <c r="O56" s="22"/>
      <c r="P56" s="22" t="s">
        <v>118</v>
      </c>
      <c r="Q56" s="22"/>
      <c r="R56" s="22"/>
      <c r="S56" s="22"/>
    </row>
    <row r="57" spans="10:19" x14ac:dyDescent="0.25">
      <c r="N57" s="22"/>
      <c r="O57" s="22"/>
      <c r="P57" s="22" t="s">
        <v>119</v>
      </c>
      <c r="Q57" s="22"/>
      <c r="R57" s="22"/>
      <c r="S57" s="22"/>
    </row>
    <row r="58" spans="10:19" x14ac:dyDescent="0.25">
      <c r="N58" s="22"/>
      <c r="O58" s="22"/>
      <c r="P58" s="22" t="s">
        <v>120</v>
      </c>
      <c r="Q58" s="22"/>
      <c r="R58" s="22"/>
      <c r="S58" s="22"/>
    </row>
    <row r="59" spans="10:19" x14ac:dyDescent="0.25">
      <c r="N59" s="22"/>
      <c r="O59" s="22"/>
      <c r="P59" s="22" t="s">
        <v>121</v>
      </c>
      <c r="Q59" s="22"/>
      <c r="R59" s="22"/>
      <c r="S59" s="22"/>
    </row>
    <row r="60" spans="10:19" x14ac:dyDescent="0.25">
      <c r="N60" s="22"/>
      <c r="O60" s="22"/>
      <c r="P60" s="22"/>
      <c r="Q60" s="22"/>
      <c r="R60" s="22"/>
      <c r="S60" s="22"/>
    </row>
    <row r="61" spans="10:19" x14ac:dyDescent="0.25">
      <c r="N61" s="22"/>
      <c r="O61" s="22"/>
      <c r="P61" s="22"/>
      <c r="Q61" s="22" t="s">
        <v>41</v>
      </c>
      <c r="R61" s="22"/>
      <c r="S61" s="22"/>
    </row>
    <row r="62" spans="10:19" x14ac:dyDescent="0.25">
      <c r="N62" s="22"/>
      <c r="O62" s="22"/>
      <c r="P62" s="22"/>
      <c r="Q62" s="22" t="s">
        <v>42</v>
      </c>
      <c r="R62" s="22"/>
      <c r="S62" s="22"/>
    </row>
    <row r="63" spans="10:19" x14ac:dyDescent="0.25">
      <c r="N63" s="22"/>
      <c r="O63" s="22"/>
      <c r="P63" s="22"/>
      <c r="Q63" s="22" t="s">
        <v>43</v>
      </c>
      <c r="R63" s="22"/>
      <c r="S63" s="22"/>
    </row>
    <row r="64" spans="10:19" x14ac:dyDescent="0.25">
      <c r="N64" s="22"/>
      <c r="O64" s="22"/>
      <c r="P64" s="22"/>
      <c r="Q64" s="22" t="s">
        <v>40</v>
      </c>
      <c r="R64" s="22"/>
      <c r="S64" s="22"/>
    </row>
    <row r="65" spans="10:19" x14ac:dyDescent="0.25">
      <c r="N65" s="22"/>
      <c r="O65" s="22"/>
      <c r="P65" s="22"/>
      <c r="Q65" s="22" t="s">
        <v>135</v>
      </c>
      <c r="R65" s="22"/>
      <c r="S65" s="22"/>
    </row>
    <row r="66" spans="10:19" x14ac:dyDescent="0.25">
      <c r="N66" s="22"/>
      <c r="O66" s="22"/>
      <c r="P66" s="22"/>
      <c r="Q66" s="22" t="s">
        <v>136</v>
      </c>
      <c r="R66" s="22"/>
      <c r="S66" s="22"/>
    </row>
    <row r="67" spans="10:19" x14ac:dyDescent="0.25">
      <c r="N67" s="22"/>
      <c r="O67" s="22"/>
      <c r="P67" s="22"/>
      <c r="Q67" s="22"/>
      <c r="R67" s="22"/>
      <c r="S67" s="22"/>
    </row>
    <row r="68" spans="10:19" x14ac:dyDescent="0.25">
      <c r="N68" s="22"/>
      <c r="O68" s="22"/>
      <c r="P68" s="22"/>
      <c r="Q68" s="22"/>
      <c r="R68" s="22"/>
      <c r="S68" s="22"/>
    </row>
    <row r="69" spans="10:19" x14ac:dyDescent="0.25">
      <c r="N69" s="22"/>
      <c r="O69" s="22"/>
      <c r="P69" s="22"/>
      <c r="Q69" s="22"/>
      <c r="R69" s="22"/>
      <c r="S69" s="22"/>
    </row>
    <row r="70" spans="10:19" x14ac:dyDescent="0.25">
      <c r="N70" s="22"/>
      <c r="O70" s="22"/>
      <c r="P70" s="22"/>
      <c r="Q70" s="22" t="s">
        <v>122</v>
      </c>
      <c r="R70" s="22"/>
      <c r="S70" s="22"/>
    </row>
    <row r="71" spans="10:19" x14ac:dyDescent="0.25">
      <c r="K71" s="1" t="s">
        <v>19</v>
      </c>
      <c r="N71" s="22"/>
      <c r="O71" s="22"/>
      <c r="P71" s="22"/>
      <c r="Q71" s="22" t="s">
        <v>39</v>
      </c>
      <c r="R71" s="22"/>
      <c r="S71" s="22"/>
    </row>
    <row r="72" spans="10:19" x14ac:dyDescent="0.25">
      <c r="K72" s="1" t="s">
        <v>116</v>
      </c>
      <c r="N72" s="22"/>
      <c r="O72" s="22"/>
      <c r="P72" s="22"/>
      <c r="Q72" s="22" t="s">
        <v>45</v>
      </c>
      <c r="R72" s="22"/>
      <c r="S72" s="22"/>
    </row>
    <row r="73" spans="10:19" x14ac:dyDescent="0.25">
      <c r="K73" s="1" t="s">
        <v>20</v>
      </c>
      <c r="N73" s="22"/>
      <c r="O73" s="22"/>
      <c r="P73" s="22"/>
      <c r="Q73" s="22" t="s">
        <v>44</v>
      </c>
      <c r="R73" s="22"/>
      <c r="S73" s="22"/>
    </row>
    <row r="74" spans="10:19" x14ac:dyDescent="0.25">
      <c r="J74" s="1" t="s">
        <v>115</v>
      </c>
      <c r="K74" s="1" t="s">
        <v>21</v>
      </c>
      <c r="N74" s="22"/>
      <c r="O74" s="22"/>
      <c r="P74" s="22"/>
      <c r="Q74" s="22"/>
      <c r="R74" s="22"/>
      <c r="S74" s="22"/>
    </row>
    <row r="75" spans="10:19" x14ac:dyDescent="0.25">
      <c r="K75" s="1" t="s">
        <v>22</v>
      </c>
      <c r="N75" s="22"/>
      <c r="O75" s="22"/>
      <c r="P75" s="112"/>
      <c r="Q75" s="112"/>
      <c r="R75" s="112"/>
      <c r="S75" s="22"/>
    </row>
    <row r="76" spans="10:19" x14ac:dyDescent="0.25">
      <c r="J76" s="1" t="s">
        <v>133</v>
      </c>
      <c r="K76" s="1" t="s">
        <v>33</v>
      </c>
      <c r="N76" s="22"/>
      <c r="O76" s="22"/>
      <c r="P76" s="112"/>
      <c r="Q76" s="112"/>
      <c r="R76" s="112"/>
      <c r="S76" s="22"/>
    </row>
    <row r="77" spans="10:19" x14ac:dyDescent="0.25">
      <c r="K77" s="11" t="s">
        <v>38</v>
      </c>
      <c r="L77" s="6"/>
      <c r="N77" s="22"/>
      <c r="O77" s="22"/>
      <c r="P77" s="112"/>
      <c r="Q77" s="112"/>
      <c r="R77" s="112"/>
      <c r="S77" s="22"/>
    </row>
    <row r="78" spans="10:19" x14ac:dyDescent="0.25">
      <c r="N78" s="22"/>
      <c r="O78" s="22"/>
      <c r="P78" s="112"/>
      <c r="Q78" s="112"/>
      <c r="R78" s="112"/>
      <c r="S78" s="22"/>
    </row>
    <row r="79" spans="10:19" x14ac:dyDescent="0.25">
      <c r="N79" s="22"/>
      <c r="O79" s="22"/>
      <c r="P79" s="112"/>
      <c r="Q79" s="112"/>
      <c r="R79" s="112"/>
      <c r="S79" s="22"/>
    </row>
    <row r="80" spans="10:19" x14ac:dyDescent="0.25">
      <c r="N80" s="22"/>
      <c r="O80" s="22"/>
      <c r="P80" s="112"/>
      <c r="Q80" s="112"/>
      <c r="R80" s="112"/>
      <c r="S80" s="22"/>
    </row>
    <row r="81" spans="10:19" x14ac:dyDescent="0.25">
      <c r="N81" s="22"/>
      <c r="O81" s="22"/>
      <c r="P81" s="112"/>
      <c r="Q81" s="112"/>
      <c r="R81" s="112"/>
      <c r="S81" s="22"/>
    </row>
    <row r="82" spans="10:19" x14ac:dyDescent="0.25">
      <c r="N82" s="22"/>
      <c r="O82" s="22"/>
      <c r="P82" s="112"/>
      <c r="Q82" s="112"/>
      <c r="R82" s="112"/>
      <c r="S82" s="22"/>
    </row>
    <row r="86" spans="10:19" x14ac:dyDescent="0.25">
      <c r="K86" s="1" t="s">
        <v>23</v>
      </c>
    </row>
    <row r="88" spans="10:19" x14ac:dyDescent="0.25">
      <c r="K88" s="1" t="s">
        <v>25</v>
      </c>
    </row>
    <row r="89" spans="10:19" x14ac:dyDescent="0.25">
      <c r="K89" s="1" t="s">
        <v>26</v>
      </c>
    </row>
    <row r="90" spans="10:19" x14ac:dyDescent="0.25">
      <c r="K90" s="1" t="s">
        <v>27</v>
      </c>
    </row>
    <row r="94" spans="10:19" x14ac:dyDescent="0.25">
      <c r="J94" s="3" t="s">
        <v>16</v>
      </c>
      <c r="K94" s="3" t="s">
        <v>46</v>
      </c>
      <c r="L94" s="3"/>
    </row>
    <row r="95" spans="10:19" x14ac:dyDescent="0.25">
      <c r="K95" s="1" t="s">
        <v>28</v>
      </c>
    </row>
    <row r="96" spans="10:19" x14ac:dyDescent="0.25">
      <c r="J96" s="3" t="s">
        <v>29</v>
      </c>
      <c r="K96" s="3" t="s">
        <v>47</v>
      </c>
      <c r="L96" s="3"/>
    </row>
    <row r="105" spans="10:12" x14ac:dyDescent="0.25">
      <c r="J105" s="1" t="s">
        <v>18</v>
      </c>
      <c r="K105" s="1" t="s">
        <v>15</v>
      </c>
    </row>
    <row r="106" spans="10:12" x14ac:dyDescent="0.25">
      <c r="J106" s="3" t="s">
        <v>29</v>
      </c>
      <c r="K106" s="3" t="s">
        <v>47</v>
      </c>
    </row>
    <row r="107" spans="10:12" x14ac:dyDescent="0.25">
      <c r="K107" s="1" t="s">
        <v>30</v>
      </c>
      <c r="L107" s="6"/>
    </row>
    <row r="115" spans="9:13" x14ac:dyDescent="0.25">
      <c r="I115" s="96"/>
      <c r="J115" s="144" t="s">
        <v>36</v>
      </c>
      <c r="K115" s="144"/>
      <c r="L115" s="144"/>
      <c r="M115" s="96"/>
    </row>
    <row r="116" spans="9:13" x14ac:dyDescent="0.25">
      <c r="I116" s="96"/>
      <c r="J116" s="96"/>
      <c r="K116" s="96"/>
      <c r="L116" s="96"/>
      <c r="M116" s="96"/>
    </row>
    <row r="117" spans="9:13" x14ac:dyDescent="0.25">
      <c r="I117" s="96"/>
      <c r="J117" s="96" t="s">
        <v>37</v>
      </c>
      <c r="K117" s="96" t="s">
        <v>5</v>
      </c>
      <c r="L117" s="96" t="s">
        <v>35</v>
      </c>
      <c r="M117" s="96"/>
    </row>
    <row r="118" spans="9:13" x14ac:dyDescent="0.25">
      <c r="I118" s="96"/>
      <c r="J118" s="97" t="s">
        <v>34</v>
      </c>
      <c r="K118" s="96"/>
      <c r="L118" s="96"/>
      <c r="M118" s="96"/>
    </row>
    <row r="119" spans="9:13" x14ac:dyDescent="0.25">
      <c r="I119" s="96"/>
      <c r="J119" s="96"/>
      <c r="K119" s="96"/>
      <c r="L119" s="96"/>
      <c r="M119" s="96"/>
    </row>
    <row r="120" spans="9:13" x14ac:dyDescent="0.25">
      <c r="I120" s="96"/>
      <c r="J120" s="96"/>
      <c r="K120" s="96"/>
      <c r="L120" s="96"/>
      <c r="M120" s="96"/>
    </row>
  </sheetData>
  <mergeCells count="2">
    <mergeCell ref="J51:S52"/>
    <mergeCell ref="J115:L11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E1936-9173-4AE9-BAE1-0E4842CC8D08}">
  <sheetPr>
    <tabColor rgb="FFFFFF00"/>
  </sheetPr>
  <dimension ref="A2:AB209"/>
  <sheetViews>
    <sheetView rightToLeft="1" topLeftCell="A137" zoomScale="85" zoomScaleNormal="85" workbookViewId="0">
      <selection activeCell="E67" sqref="A67:E68"/>
    </sheetView>
  </sheetViews>
  <sheetFormatPr defaultRowHeight="13.8" x14ac:dyDescent="0.25"/>
  <cols>
    <col min="1" max="1" width="8.796875" style="1"/>
    <col min="2" max="2" width="10.19921875" style="1" bestFit="1" customWidth="1"/>
    <col min="3" max="3" width="22.296875" style="1" customWidth="1"/>
    <col min="4" max="4" width="19.296875" style="1" customWidth="1"/>
    <col min="5" max="5" width="10.19921875" style="1" bestFit="1" customWidth="1"/>
    <col min="6" max="6" width="19.09765625" style="1" customWidth="1"/>
    <col min="7" max="7" width="12" style="1" bestFit="1" customWidth="1"/>
    <col min="8" max="8" width="17.8984375" style="1" customWidth="1"/>
    <col min="9" max="9" width="15.796875" style="1" customWidth="1"/>
    <col min="10" max="10" width="8.796875" style="1"/>
    <col min="11" max="11" width="2.59765625" style="1" customWidth="1"/>
    <col min="12" max="12" width="8.796875" style="1" hidden="1" customWidth="1"/>
    <col min="13" max="13" width="35.796875" style="1" customWidth="1"/>
    <col min="14" max="14" width="19.69921875" style="1" customWidth="1"/>
    <col min="15" max="15" width="16.59765625" style="1" customWidth="1"/>
    <col min="16" max="16" width="16.8984375" style="1" bestFit="1" customWidth="1"/>
    <col min="17" max="17" width="15.69921875" style="1" customWidth="1"/>
    <col min="18" max="18" width="14.3984375" style="1" customWidth="1"/>
    <col min="19" max="19" width="13" style="1" customWidth="1"/>
    <col min="20" max="20" width="12.19921875" style="1" bestFit="1" customWidth="1"/>
    <col min="21" max="21" width="35.3984375" style="1" bestFit="1" customWidth="1"/>
    <col min="22" max="22" width="10.19921875" style="1" bestFit="1" customWidth="1"/>
    <col min="23" max="24" width="11.19921875" style="1" bestFit="1" customWidth="1"/>
    <col min="25" max="25" width="35.3984375" style="1" bestFit="1" customWidth="1"/>
    <col min="26" max="26" width="14" style="1" bestFit="1" customWidth="1"/>
    <col min="27" max="27" width="11.19921875" style="1" bestFit="1" customWidth="1"/>
    <col min="28" max="28" width="13.19921875" style="1" bestFit="1" customWidth="1"/>
    <col min="29" max="30" width="14" style="1" bestFit="1" customWidth="1"/>
    <col min="31" max="31" width="8.796875" style="1"/>
    <col min="32" max="32" width="10.19921875" style="1" bestFit="1" customWidth="1"/>
    <col min="33" max="16384" width="8.796875" style="1"/>
  </cols>
  <sheetData>
    <row r="2" spans="13:28" x14ac:dyDescent="0.25">
      <c r="U2" s="46"/>
      <c r="V2" s="46"/>
      <c r="W2" s="46"/>
      <c r="X2" s="46"/>
      <c r="Y2" s="46"/>
      <c r="Z2" s="46"/>
      <c r="AA2" s="46"/>
      <c r="AB2" s="46"/>
    </row>
    <row r="3" spans="13:28" ht="42" customHeight="1" x14ac:dyDescent="0.25">
      <c r="M3" s="145" t="s">
        <v>97</v>
      </c>
      <c r="N3" s="145"/>
      <c r="O3" s="145"/>
      <c r="P3" s="145"/>
      <c r="Q3" s="145"/>
      <c r="R3" s="145"/>
      <c r="S3" s="145"/>
      <c r="U3" s="46"/>
      <c r="V3" s="46"/>
      <c r="W3" s="46"/>
      <c r="X3" s="46"/>
      <c r="Y3" s="46"/>
      <c r="Z3" s="46"/>
      <c r="AA3" s="46"/>
      <c r="AB3" s="46"/>
    </row>
    <row r="4" spans="13:28" x14ac:dyDescent="0.25">
      <c r="U4" s="46"/>
      <c r="V4" s="46"/>
      <c r="W4" s="46"/>
      <c r="X4" s="46"/>
      <c r="Y4" s="118"/>
      <c r="Z4" s="116"/>
      <c r="AA4" s="46"/>
      <c r="AB4" s="46"/>
    </row>
    <row r="5" spans="13:28" x14ac:dyDescent="0.25">
      <c r="S5" s="46"/>
      <c r="U5" s="46"/>
      <c r="V5" s="46"/>
      <c r="W5" s="46"/>
      <c r="X5" s="46"/>
      <c r="Y5" s="118"/>
      <c r="Z5" s="116"/>
      <c r="AA5" s="46"/>
      <c r="AB5" s="46"/>
    </row>
    <row r="6" spans="13:28" x14ac:dyDescent="0.25">
      <c r="N6" s="1" t="s">
        <v>93</v>
      </c>
      <c r="O6" s="1" t="s">
        <v>93</v>
      </c>
      <c r="P6" s="1" t="s">
        <v>93</v>
      </c>
      <c r="Q6" s="29" t="s">
        <v>92</v>
      </c>
      <c r="R6" s="30" t="s">
        <v>91</v>
      </c>
      <c r="S6" s="120"/>
      <c r="U6" s="46"/>
      <c r="V6" s="46"/>
      <c r="W6" s="46"/>
      <c r="X6" s="46"/>
      <c r="Y6" s="118"/>
      <c r="Z6" s="116"/>
      <c r="AA6" s="46"/>
      <c r="AB6" s="46"/>
    </row>
    <row r="7" spans="13:28" x14ac:dyDescent="0.25">
      <c r="N7" s="1" t="s">
        <v>85</v>
      </c>
      <c r="O7" s="1" t="s">
        <v>86</v>
      </c>
      <c r="P7" s="1" t="s">
        <v>87</v>
      </c>
      <c r="Q7" s="29" t="s">
        <v>88</v>
      </c>
      <c r="R7" s="30" t="s">
        <v>89</v>
      </c>
      <c r="S7" s="46"/>
      <c r="U7" s="46"/>
      <c r="V7" s="46"/>
      <c r="W7" s="46"/>
      <c r="X7" s="46"/>
      <c r="Y7" s="46"/>
      <c r="Z7" s="46"/>
      <c r="AA7" s="46"/>
      <c r="AB7" s="46"/>
    </row>
    <row r="8" spans="13:28" x14ac:dyDescent="0.25">
      <c r="M8" s="1" t="s">
        <v>84</v>
      </c>
      <c r="N8" s="1">
        <v>90000</v>
      </c>
      <c r="O8" s="1">
        <v>110000</v>
      </c>
      <c r="P8" s="1">
        <v>150000</v>
      </c>
      <c r="Q8" s="118">
        <v>60000</v>
      </c>
      <c r="R8" s="116">
        <v>80000</v>
      </c>
      <c r="S8" s="46"/>
      <c r="U8" s="46"/>
      <c r="V8" s="46"/>
      <c r="W8" s="46"/>
      <c r="X8" s="46"/>
      <c r="Y8" s="46"/>
      <c r="Z8" s="46"/>
      <c r="AA8" s="46"/>
      <c r="AB8" s="46"/>
    </row>
    <row r="9" spans="13:28" x14ac:dyDescent="0.25">
      <c r="S9" s="46"/>
      <c r="U9" s="46"/>
      <c r="V9" s="46"/>
      <c r="W9" s="46"/>
      <c r="X9" s="46"/>
      <c r="Y9" s="46"/>
      <c r="Z9" s="46"/>
      <c r="AA9" s="46"/>
      <c r="AB9" s="46"/>
    </row>
    <row r="10" spans="13:28" x14ac:dyDescent="0.25">
      <c r="M10" s="1" t="s">
        <v>90</v>
      </c>
      <c r="S10" s="120"/>
      <c r="U10" s="118"/>
      <c r="V10" s="46"/>
      <c r="W10" s="46"/>
      <c r="X10" s="46"/>
      <c r="Y10" s="46"/>
      <c r="Z10" s="46"/>
      <c r="AA10" s="46"/>
      <c r="AB10" s="46"/>
    </row>
    <row r="11" spans="13:28" ht="14.4" thickBot="1" x14ac:dyDescent="0.3">
      <c r="S11" s="120"/>
      <c r="U11" s="46"/>
      <c r="V11" s="46"/>
      <c r="W11" s="46"/>
      <c r="X11" s="46"/>
      <c r="Y11" s="46"/>
      <c r="Z11" s="46"/>
      <c r="AA11" s="46"/>
      <c r="AB11" s="46"/>
    </row>
    <row r="12" spans="13:28" ht="14.4" thickBot="1" x14ac:dyDescent="0.3">
      <c r="M12" s="29" t="s">
        <v>94</v>
      </c>
      <c r="N12" s="31">
        <v>70</v>
      </c>
      <c r="O12" s="32">
        <v>100</v>
      </c>
      <c r="P12" s="33">
        <v>30</v>
      </c>
      <c r="Q12" s="1">
        <v>10</v>
      </c>
      <c r="R12" s="1">
        <v>20</v>
      </c>
      <c r="S12" s="120"/>
      <c r="U12" s="46"/>
      <c r="V12" s="46"/>
      <c r="W12" s="46"/>
      <c r="X12" s="46"/>
      <c r="Y12" s="46"/>
      <c r="Z12" s="46"/>
      <c r="AA12" s="46"/>
      <c r="AB12" s="46"/>
    </row>
    <row r="13" spans="13:28" x14ac:dyDescent="0.25">
      <c r="S13" s="120"/>
      <c r="U13" s="116"/>
      <c r="V13" s="46"/>
      <c r="W13" s="46"/>
      <c r="X13" s="46"/>
      <c r="Y13" s="46"/>
      <c r="Z13" s="46"/>
      <c r="AA13" s="46"/>
      <c r="AB13" s="46"/>
    </row>
    <row r="14" spans="13:28" ht="14.4" thickBot="1" x14ac:dyDescent="0.3">
      <c r="S14" s="120"/>
      <c r="U14" s="46"/>
      <c r="V14" s="46"/>
      <c r="W14" s="46"/>
      <c r="X14" s="46"/>
      <c r="Y14" s="46"/>
      <c r="Z14" s="46"/>
      <c r="AA14" s="46"/>
      <c r="AB14" s="46"/>
    </row>
    <row r="15" spans="13:28" ht="14.4" thickBot="1" x14ac:dyDescent="0.3">
      <c r="M15" s="30" t="s">
        <v>95</v>
      </c>
      <c r="N15" s="31">
        <v>90</v>
      </c>
      <c r="O15" s="32">
        <v>80</v>
      </c>
      <c r="P15" s="33">
        <v>70</v>
      </c>
      <c r="Q15" s="1">
        <v>30</v>
      </c>
      <c r="R15" s="1">
        <v>20</v>
      </c>
      <c r="S15" s="120"/>
      <c r="U15" s="46"/>
      <c r="V15" s="46"/>
      <c r="W15" s="46"/>
      <c r="X15" s="46"/>
      <c r="Y15" s="46"/>
      <c r="Z15" s="46"/>
      <c r="AA15" s="46"/>
      <c r="AB15" s="46"/>
    </row>
    <row r="16" spans="13:28" x14ac:dyDescent="0.25">
      <c r="S16" s="46"/>
      <c r="U16" s="119"/>
      <c r="V16" s="119"/>
      <c r="W16" s="119"/>
      <c r="X16" s="119"/>
      <c r="Y16" s="119"/>
      <c r="Z16" s="119"/>
      <c r="AA16" s="119"/>
      <c r="AB16" s="46"/>
    </row>
    <row r="17" spans="13:28" x14ac:dyDescent="0.25">
      <c r="S17" s="46"/>
      <c r="U17" s="119"/>
      <c r="V17" s="119"/>
      <c r="W17" s="119"/>
      <c r="X17" s="119"/>
      <c r="Y17" s="119"/>
      <c r="Z17" s="119"/>
      <c r="AA17" s="119"/>
      <c r="AB17" s="46"/>
    </row>
    <row r="18" spans="13:28" x14ac:dyDescent="0.25">
      <c r="M18" s="113" t="s">
        <v>169</v>
      </c>
      <c r="N18" s="128"/>
      <c r="O18" s="128"/>
      <c r="P18" s="128"/>
      <c r="Q18" s="46"/>
      <c r="R18" s="46"/>
      <c r="S18" s="129"/>
      <c r="U18" s="46"/>
      <c r="V18" s="46"/>
      <c r="W18" s="46"/>
      <c r="X18" s="46"/>
      <c r="Y18" s="46"/>
      <c r="Z18" s="46"/>
      <c r="AA18" s="46"/>
      <c r="AB18" s="46"/>
    </row>
    <row r="19" spans="13:28" ht="15" customHeight="1" x14ac:dyDescent="0.25">
      <c r="M19" s="114" t="s">
        <v>170</v>
      </c>
      <c r="N19" s="114"/>
      <c r="O19" s="114"/>
      <c r="P19" s="114"/>
      <c r="Q19" s="46"/>
      <c r="R19" s="46"/>
      <c r="S19" s="114"/>
      <c r="U19" s="116"/>
      <c r="V19" s="116"/>
      <c r="W19" s="116"/>
      <c r="X19" s="116"/>
      <c r="Y19" s="116"/>
      <c r="Z19" s="116"/>
      <c r="AA19" s="116"/>
      <c r="AB19" s="46"/>
    </row>
    <row r="20" spans="13:28" ht="15" customHeight="1" x14ac:dyDescent="0.25">
      <c r="M20" s="114"/>
      <c r="N20" s="114"/>
      <c r="O20" s="114"/>
      <c r="P20" s="114"/>
      <c r="Q20" s="46"/>
      <c r="R20" s="46"/>
      <c r="S20" s="46"/>
      <c r="U20" s="116"/>
      <c r="V20" s="116"/>
      <c r="W20" s="116"/>
      <c r="X20" s="116"/>
      <c r="Y20" s="116"/>
      <c r="Z20" s="116"/>
      <c r="AA20" s="116"/>
      <c r="AB20" s="46"/>
    </row>
    <row r="21" spans="13:28" x14ac:dyDescent="0.25">
      <c r="M21" s="115" t="s">
        <v>171</v>
      </c>
      <c r="N21" s="130"/>
      <c r="O21" s="130"/>
      <c r="P21" s="130"/>
      <c r="Q21" s="46"/>
      <c r="R21" s="46"/>
      <c r="S21" s="131"/>
      <c r="U21" s="46"/>
      <c r="V21" s="46"/>
      <c r="W21" s="46"/>
      <c r="X21" s="46"/>
      <c r="Y21" s="46"/>
      <c r="Z21" s="46"/>
      <c r="AA21" s="46"/>
      <c r="AB21" s="46"/>
    </row>
    <row r="22" spans="13:28" x14ac:dyDescent="0.25">
      <c r="M22" s="116" t="s">
        <v>172</v>
      </c>
      <c r="N22" s="116"/>
      <c r="O22" s="116"/>
      <c r="P22" s="116"/>
      <c r="Q22" s="46"/>
      <c r="R22" s="46"/>
      <c r="S22" s="116">
        <f>SUM(N22:P22)</f>
        <v>0</v>
      </c>
      <c r="U22" s="46"/>
      <c r="V22" s="46"/>
      <c r="W22" s="46"/>
      <c r="X22" s="46"/>
      <c r="Y22" s="46"/>
      <c r="Z22" s="46"/>
      <c r="AA22" s="46"/>
      <c r="AB22" s="46"/>
    </row>
    <row r="23" spans="13:28" x14ac:dyDescent="0.25">
      <c r="M23" s="46"/>
      <c r="N23" s="46"/>
      <c r="O23" s="46"/>
      <c r="P23" s="46"/>
      <c r="Q23" s="46"/>
      <c r="R23" s="46"/>
      <c r="S23" s="46"/>
    </row>
    <row r="24" spans="13:28" x14ac:dyDescent="0.25">
      <c r="M24" s="117" t="s">
        <v>173</v>
      </c>
      <c r="N24" s="132">
        <f>N19+N22</f>
        <v>0</v>
      </c>
      <c r="O24" s="117">
        <f>O19+O22</f>
        <v>0</v>
      </c>
      <c r="P24" s="117">
        <f>P19+P22</f>
        <v>0</v>
      </c>
      <c r="Q24" s="46"/>
      <c r="R24" s="46"/>
      <c r="S24" s="46"/>
    </row>
    <row r="25" spans="13:28" x14ac:dyDescent="0.25">
      <c r="N25" s="36" t="s">
        <v>174</v>
      </c>
      <c r="O25" s="36"/>
      <c r="P25" s="36"/>
    </row>
    <row r="41" spans="1:28" ht="34.799999999999997" x14ac:dyDescent="0.25">
      <c r="M41" s="146" t="s">
        <v>165</v>
      </c>
      <c r="N41" s="146"/>
      <c r="O41" s="146"/>
      <c r="P41" s="146"/>
      <c r="Q41" s="146"/>
      <c r="R41" s="146"/>
      <c r="S41" s="146"/>
      <c r="U41" s="46"/>
      <c r="V41" s="46"/>
      <c r="W41" s="46"/>
      <c r="X41" s="46"/>
      <c r="Y41" s="46"/>
      <c r="Z41" s="46"/>
      <c r="AA41" s="46"/>
      <c r="AB41" s="46"/>
    </row>
    <row r="42" spans="1:28" x14ac:dyDescent="0.25">
      <c r="U42" s="46"/>
      <c r="V42" s="46"/>
      <c r="W42" s="46"/>
      <c r="X42" s="46"/>
      <c r="Y42" s="46"/>
      <c r="Z42" s="46"/>
      <c r="AA42" s="46"/>
      <c r="AB42" s="46"/>
    </row>
    <row r="43" spans="1:28" x14ac:dyDescent="0.25">
      <c r="U43" s="46"/>
      <c r="V43" s="46"/>
      <c r="W43" s="46"/>
      <c r="X43" s="46"/>
      <c r="Y43" s="46"/>
      <c r="Z43" s="46"/>
      <c r="AA43" s="46"/>
      <c r="AB43" s="46"/>
    </row>
    <row r="44" spans="1:28" x14ac:dyDescent="0.25">
      <c r="U44" s="46"/>
      <c r="V44" s="46"/>
      <c r="W44" s="46"/>
      <c r="X44" s="46"/>
      <c r="Y44" s="46"/>
      <c r="Z44" s="46"/>
      <c r="AA44" s="46"/>
      <c r="AB44" s="46"/>
    </row>
    <row r="45" spans="1:28" x14ac:dyDescent="0.25">
      <c r="U45" s="46"/>
      <c r="V45" s="46"/>
      <c r="W45" s="46"/>
      <c r="X45" s="46"/>
      <c r="Y45" s="46"/>
      <c r="Z45" s="46"/>
      <c r="AA45" s="46"/>
      <c r="AB45" s="46"/>
    </row>
    <row r="46" spans="1:28" x14ac:dyDescent="0.25">
      <c r="U46" s="46"/>
      <c r="V46" s="46"/>
      <c r="W46" s="46"/>
      <c r="X46" s="46"/>
      <c r="Y46" s="121"/>
      <c r="Z46" s="116"/>
      <c r="AA46" s="46"/>
      <c r="AB46" s="46"/>
    </row>
    <row r="47" spans="1:28" x14ac:dyDescent="0.25">
      <c r="A47" s="1" t="s">
        <v>96</v>
      </c>
      <c r="U47" s="46"/>
      <c r="V47" s="46"/>
      <c r="W47" s="46"/>
      <c r="X47" s="46"/>
      <c r="Y47" s="121"/>
      <c r="Z47" s="116"/>
      <c r="AA47" s="46"/>
      <c r="AB47" s="46"/>
    </row>
    <row r="48" spans="1:28" x14ac:dyDescent="0.25">
      <c r="M48" s="1" t="s">
        <v>98</v>
      </c>
      <c r="U48" s="46"/>
      <c r="V48" s="46"/>
      <c r="W48" s="46"/>
      <c r="X48" s="46"/>
      <c r="Y48" s="121"/>
      <c r="Z48" s="116"/>
      <c r="AA48" s="46"/>
      <c r="AB48" s="46"/>
    </row>
    <row r="49" spans="1:28" x14ac:dyDescent="0.25">
      <c r="B49" s="1" t="s">
        <v>93</v>
      </c>
      <c r="C49" s="1" t="s">
        <v>93</v>
      </c>
      <c r="D49" s="1" t="s">
        <v>93</v>
      </c>
      <c r="E49" s="1" t="s">
        <v>92</v>
      </c>
      <c r="F49" s="1" t="s">
        <v>91</v>
      </c>
      <c r="U49" s="46"/>
      <c r="V49" s="46"/>
      <c r="W49" s="46"/>
      <c r="X49" s="46"/>
      <c r="Y49" s="46"/>
      <c r="Z49" s="46"/>
      <c r="AA49" s="46"/>
      <c r="AB49" s="46"/>
    </row>
    <row r="50" spans="1:28" x14ac:dyDescent="0.25">
      <c r="B50" s="1" t="s">
        <v>85</v>
      </c>
      <c r="C50" s="1" t="s">
        <v>86</v>
      </c>
      <c r="D50" s="1" t="s">
        <v>87</v>
      </c>
      <c r="E50" s="1" t="s">
        <v>88</v>
      </c>
      <c r="F50" s="1" t="s">
        <v>89</v>
      </c>
      <c r="N50" s="1" t="s">
        <v>93</v>
      </c>
      <c r="O50" s="1" t="s">
        <v>93</v>
      </c>
      <c r="P50" s="1" t="s">
        <v>93</v>
      </c>
      <c r="Q50" s="37" t="s">
        <v>92</v>
      </c>
      <c r="R50" s="30" t="s">
        <v>91</v>
      </c>
      <c r="U50" s="46"/>
      <c r="V50" s="46"/>
      <c r="W50" s="46"/>
      <c r="X50" s="46"/>
      <c r="Y50" s="46"/>
      <c r="Z50" s="46"/>
      <c r="AA50" s="46"/>
      <c r="AB50" s="46"/>
    </row>
    <row r="51" spans="1:28" x14ac:dyDescent="0.25">
      <c r="A51" s="1" t="s">
        <v>84</v>
      </c>
      <c r="B51" s="1">
        <v>90000</v>
      </c>
      <c r="C51" s="1">
        <v>110000</v>
      </c>
      <c r="D51" s="1">
        <v>150000</v>
      </c>
      <c r="E51" s="1">
        <v>60000</v>
      </c>
      <c r="F51" s="1">
        <v>80000</v>
      </c>
      <c r="N51" s="1" t="s">
        <v>85</v>
      </c>
      <c r="O51" s="1" t="s">
        <v>86</v>
      </c>
      <c r="P51" s="1" t="s">
        <v>87</v>
      </c>
      <c r="Q51" s="37" t="s">
        <v>88</v>
      </c>
      <c r="R51" s="30" t="s">
        <v>89</v>
      </c>
      <c r="U51" s="46"/>
      <c r="V51" s="46"/>
      <c r="W51" s="46"/>
      <c r="X51" s="46"/>
      <c r="Y51" s="46"/>
      <c r="Z51" s="46"/>
      <c r="AA51" s="46"/>
      <c r="AB51" s="46"/>
    </row>
    <row r="52" spans="1:28" x14ac:dyDescent="0.25">
      <c r="M52" s="1" t="s">
        <v>84</v>
      </c>
      <c r="N52" s="1">
        <v>90000</v>
      </c>
      <c r="O52" s="1">
        <v>110000</v>
      </c>
      <c r="P52" s="1">
        <v>150000</v>
      </c>
      <c r="Q52" s="37">
        <v>60000</v>
      </c>
      <c r="R52" s="30">
        <v>80000</v>
      </c>
      <c r="U52" s="46"/>
      <c r="V52" s="46"/>
      <c r="W52" s="46"/>
      <c r="X52" s="46"/>
      <c r="Y52" s="46"/>
      <c r="Z52" s="46"/>
      <c r="AA52" s="46"/>
      <c r="AB52" s="46"/>
    </row>
    <row r="53" spans="1:28" x14ac:dyDescent="0.25">
      <c r="A53" s="1" t="s">
        <v>90</v>
      </c>
      <c r="U53" s="46"/>
      <c r="V53" s="46"/>
      <c r="W53" s="46"/>
      <c r="X53" s="46"/>
      <c r="Y53" s="46"/>
      <c r="Z53" s="46"/>
      <c r="AA53" s="46"/>
      <c r="AB53" s="46"/>
    </row>
    <row r="54" spans="1:28" x14ac:dyDescent="0.25">
      <c r="M54" s="1" t="s">
        <v>90</v>
      </c>
      <c r="U54" s="46"/>
      <c r="V54" s="46"/>
      <c r="W54" s="46"/>
      <c r="X54" s="46"/>
      <c r="Y54" s="46"/>
      <c r="Z54" s="46"/>
      <c r="AA54" s="46"/>
      <c r="AB54" s="46"/>
    </row>
    <row r="55" spans="1:28" ht="24.6" x14ac:dyDescent="0.25">
      <c r="A55" s="1" t="s">
        <v>94</v>
      </c>
      <c r="B55" s="1">
        <v>70</v>
      </c>
      <c r="C55" s="1">
        <v>100</v>
      </c>
      <c r="D55" s="1">
        <v>30</v>
      </c>
      <c r="E55" s="1">
        <v>10</v>
      </c>
      <c r="F55" s="1">
        <v>20</v>
      </c>
      <c r="U55" s="116"/>
      <c r="V55" s="116"/>
      <c r="W55" s="116"/>
      <c r="X55" s="116"/>
      <c r="Y55" s="116"/>
      <c r="Z55" s="122"/>
      <c r="AA55" s="116"/>
      <c r="AB55" s="46"/>
    </row>
    <row r="56" spans="1:28" x14ac:dyDescent="0.25">
      <c r="M56" s="1" t="s">
        <v>94</v>
      </c>
      <c r="N56" s="1">
        <v>70</v>
      </c>
      <c r="O56" s="1">
        <v>100</v>
      </c>
      <c r="P56" s="1">
        <v>30</v>
      </c>
      <c r="Q56" s="1">
        <v>10</v>
      </c>
      <c r="R56" s="1">
        <v>20</v>
      </c>
      <c r="U56" s="46"/>
      <c r="V56" s="46"/>
      <c r="W56" s="46"/>
      <c r="X56" s="46"/>
      <c r="Y56" s="46"/>
      <c r="Z56" s="46"/>
      <c r="AA56" s="46"/>
      <c r="AB56" s="46"/>
    </row>
    <row r="57" spans="1:28" x14ac:dyDescent="0.25">
      <c r="U57" s="46"/>
      <c r="V57" s="46"/>
      <c r="W57" s="46"/>
      <c r="X57" s="46"/>
      <c r="Y57" s="46"/>
      <c r="Z57" s="46"/>
      <c r="AA57" s="46"/>
      <c r="AB57" s="46"/>
    </row>
    <row r="58" spans="1:28" ht="14.4" thickBot="1" x14ac:dyDescent="0.3">
      <c r="A58" s="1" t="s">
        <v>95</v>
      </c>
      <c r="B58" s="1">
        <v>90</v>
      </c>
      <c r="C58" s="1">
        <v>80</v>
      </c>
      <c r="D58" s="1">
        <v>70</v>
      </c>
      <c r="E58" s="1">
        <v>30</v>
      </c>
      <c r="F58" s="1">
        <v>20</v>
      </c>
      <c r="U58" s="46"/>
      <c r="V58" s="46"/>
      <c r="W58" s="46"/>
      <c r="X58" s="46"/>
      <c r="Y58" s="46"/>
      <c r="Z58" s="46"/>
      <c r="AA58" s="46"/>
      <c r="AB58" s="46"/>
    </row>
    <row r="59" spans="1:28" ht="14.4" thickBot="1" x14ac:dyDescent="0.3">
      <c r="M59" s="35" t="s">
        <v>95</v>
      </c>
      <c r="N59" s="1">
        <v>90</v>
      </c>
      <c r="O59" s="1">
        <v>80</v>
      </c>
      <c r="P59" s="1">
        <v>70</v>
      </c>
      <c r="Q59" s="1">
        <v>30</v>
      </c>
      <c r="R59" s="1">
        <v>20</v>
      </c>
      <c r="S59" s="30"/>
      <c r="U59" s="116"/>
      <c r="V59" s="116"/>
      <c r="W59" s="116"/>
      <c r="X59" s="116"/>
      <c r="Y59" s="116"/>
      <c r="Z59" s="116"/>
      <c r="AA59" s="116"/>
      <c r="AB59" s="46"/>
    </row>
    <row r="60" spans="1:28" x14ac:dyDescent="0.25">
      <c r="M60" s="30"/>
      <c r="N60" s="30"/>
      <c r="O60" s="30"/>
      <c r="P60" s="30"/>
      <c r="Q60" s="30"/>
      <c r="R60" s="30"/>
      <c r="S60" s="30"/>
      <c r="U60" s="116"/>
      <c r="V60" s="116"/>
      <c r="W60" s="116"/>
      <c r="X60" s="116"/>
      <c r="Y60" s="116"/>
      <c r="Z60" s="116"/>
      <c r="AA60" s="116"/>
      <c r="AB60" s="46"/>
    </row>
    <row r="61" spans="1:28" ht="14.4" thickBot="1" x14ac:dyDescent="0.3">
      <c r="M61" s="30"/>
      <c r="N61" s="30"/>
      <c r="O61" s="30"/>
      <c r="P61" s="30"/>
      <c r="Q61" s="30"/>
      <c r="R61" s="30"/>
      <c r="S61" s="30"/>
      <c r="U61" s="46"/>
      <c r="V61" s="46"/>
      <c r="W61" s="46"/>
      <c r="X61" s="46"/>
      <c r="Y61" s="46"/>
      <c r="Z61" s="46"/>
      <c r="AA61" s="46"/>
      <c r="AB61" s="46"/>
    </row>
    <row r="62" spans="1:28" ht="14.4" thickBot="1" x14ac:dyDescent="0.3">
      <c r="M62" s="38"/>
      <c r="N62" s="133"/>
      <c r="O62" s="133"/>
      <c r="P62" s="133"/>
      <c r="Q62" s="133"/>
      <c r="R62" s="30"/>
      <c r="S62" s="30"/>
      <c r="T62" s="134"/>
      <c r="U62" s="119"/>
      <c r="V62" s="119"/>
      <c r="W62" s="119"/>
      <c r="X62" s="119"/>
      <c r="Y62" s="119"/>
      <c r="Z62" s="119"/>
      <c r="AA62" s="119"/>
      <c r="AB62" s="46"/>
    </row>
    <row r="63" spans="1:28" x14ac:dyDescent="0.25">
      <c r="M63" s="30"/>
      <c r="N63" s="30"/>
      <c r="O63" s="30"/>
      <c r="P63" s="30"/>
      <c r="Q63" s="30"/>
      <c r="R63" s="30"/>
      <c r="S63" s="30"/>
      <c r="U63" s="119"/>
      <c r="V63" s="119"/>
      <c r="W63" s="119"/>
      <c r="X63" s="119"/>
      <c r="Y63" s="119"/>
      <c r="Z63" s="119"/>
      <c r="AA63" s="119"/>
      <c r="AB63" s="46"/>
    </row>
    <row r="64" spans="1:28" x14ac:dyDescent="0.25">
      <c r="U64" s="46"/>
      <c r="V64" s="46"/>
      <c r="W64" s="46"/>
      <c r="X64" s="46"/>
      <c r="Y64" s="46"/>
      <c r="Z64" s="46"/>
      <c r="AA64" s="46"/>
      <c r="AB64" s="46"/>
    </row>
    <row r="65" spans="13:28" x14ac:dyDescent="0.25">
      <c r="M65" s="39"/>
      <c r="N65" s="98"/>
      <c r="O65" s="98"/>
      <c r="P65" s="98"/>
      <c r="U65" s="46"/>
      <c r="V65" s="46"/>
      <c r="W65" s="46"/>
      <c r="X65" s="46"/>
      <c r="Y65" s="46"/>
      <c r="Z65" s="46"/>
      <c r="AA65" s="46"/>
      <c r="AB65" s="46"/>
    </row>
    <row r="66" spans="13:28" x14ac:dyDescent="0.25">
      <c r="M66" s="37"/>
      <c r="N66" s="37"/>
      <c r="O66" s="135"/>
      <c r="P66" s="37"/>
      <c r="Q66" s="37"/>
      <c r="U66" s="46"/>
      <c r="V66" s="46"/>
      <c r="W66" s="46"/>
      <c r="X66" s="46"/>
      <c r="Y66" s="46"/>
      <c r="Z66" s="46"/>
      <c r="AA66" s="46"/>
      <c r="AB66" s="46"/>
    </row>
    <row r="67" spans="13:28" x14ac:dyDescent="0.25">
      <c r="U67" s="46"/>
      <c r="V67" s="46"/>
      <c r="W67" s="46"/>
      <c r="X67" s="46"/>
      <c r="Y67" s="46"/>
      <c r="Z67" s="46"/>
      <c r="AA67" s="46"/>
      <c r="AB67" s="46"/>
    </row>
    <row r="68" spans="13:28" x14ac:dyDescent="0.25">
      <c r="U68" s="46"/>
      <c r="V68" s="46"/>
      <c r="W68" s="46"/>
      <c r="X68" s="46"/>
      <c r="Y68" s="46"/>
      <c r="Z68" s="46"/>
      <c r="AA68" s="46"/>
      <c r="AB68" s="46"/>
    </row>
    <row r="75" spans="13:28" ht="34.799999999999997" x14ac:dyDescent="0.25">
      <c r="M75" s="147" t="s">
        <v>166</v>
      </c>
      <c r="N75" s="147"/>
      <c r="O75" s="147"/>
      <c r="P75" s="147"/>
      <c r="Q75" s="147"/>
      <c r="R75" s="147"/>
      <c r="S75" s="147"/>
    </row>
    <row r="77" spans="13:28" x14ac:dyDescent="0.25">
      <c r="M77" s="30"/>
    </row>
    <row r="78" spans="13:28" x14ac:dyDescent="0.25">
      <c r="M78" s="30"/>
    </row>
    <row r="79" spans="13:28" x14ac:dyDescent="0.25">
      <c r="M79" s="30"/>
    </row>
    <row r="80" spans="13:28" x14ac:dyDescent="0.25">
      <c r="M80" s="30"/>
    </row>
    <row r="82" spans="13:21" x14ac:dyDescent="0.25">
      <c r="M82" s="37"/>
    </row>
    <row r="83" spans="13:21" x14ac:dyDescent="0.25">
      <c r="M83" s="37"/>
    </row>
    <row r="85" spans="13:21" x14ac:dyDescent="0.25">
      <c r="M85" s="39"/>
    </row>
    <row r="86" spans="13:21" x14ac:dyDescent="0.25">
      <c r="M86" s="37"/>
    </row>
    <row r="89" spans="13:21" x14ac:dyDescent="0.25">
      <c r="N89" s="40"/>
      <c r="O89" s="40"/>
      <c r="P89" s="40"/>
      <c r="Q89" s="40"/>
      <c r="R89" s="40"/>
      <c r="S89" s="40"/>
      <c r="T89" s="40"/>
      <c r="U89" s="40"/>
    </row>
    <row r="90" spans="13:21" x14ac:dyDescent="0.25">
      <c r="N90" s="1" t="s">
        <v>93</v>
      </c>
      <c r="O90" s="1" t="s">
        <v>93</v>
      </c>
      <c r="P90" s="1" t="s">
        <v>93</v>
      </c>
      <c r="Q90" s="30" t="s">
        <v>92</v>
      </c>
      <c r="R90" s="34" t="s">
        <v>91</v>
      </c>
    </row>
    <row r="91" spans="13:21" x14ac:dyDescent="0.25">
      <c r="N91" s="1" t="s">
        <v>85</v>
      </c>
      <c r="O91" s="1" t="s">
        <v>86</v>
      </c>
      <c r="P91" s="1" t="s">
        <v>87</v>
      </c>
      <c r="Q91" s="30" t="s">
        <v>88</v>
      </c>
      <c r="R91" s="34" t="s">
        <v>89</v>
      </c>
    </row>
    <row r="92" spans="13:21" x14ac:dyDescent="0.25">
      <c r="M92" s="1" t="s">
        <v>84</v>
      </c>
      <c r="N92" s="1">
        <v>90000</v>
      </c>
      <c r="O92" s="1">
        <v>110000</v>
      </c>
      <c r="P92" s="1">
        <v>150000</v>
      </c>
      <c r="Q92" s="30">
        <v>60000</v>
      </c>
      <c r="R92" s="34">
        <v>80000</v>
      </c>
    </row>
    <row r="94" spans="13:21" x14ac:dyDescent="0.25">
      <c r="M94" s="1" t="s">
        <v>90</v>
      </c>
    </row>
    <row r="96" spans="13:21" x14ac:dyDescent="0.25">
      <c r="M96" s="123" t="s">
        <v>94</v>
      </c>
      <c r="N96" s="1">
        <v>70</v>
      </c>
      <c r="O96" s="1">
        <v>100</v>
      </c>
      <c r="P96" s="1">
        <v>30</v>
      </c>
      <c r="Q96" s="136">
        <v>10</v>
      </c>
      <c r="R96" s="1">
        <v>20</v>
      </c>
    </row>
    <row r="99" spans="13:18" x14ac:dyDescent="0.25">
      <c r="M99" s="124" t="s">
        <v>95</v>
      </c>
      <c r="N99" s="1">
        <v>90</v>
      </c>
      <c r="O99" s="1">
        <v>80</v>
      </c>
      <c r="P99" s="1">
        <v>70</v>
      </c>
      <c r="Q99" s="1">
        <v>30</v>
      </c>
      <c r="R99" s="1">
        <v>20</v>
      </c>
    </row>
    <row r="100" spans="13:18" x14ac:dyDescent="0.25">
      <c r="N100" s="40"/>
    </row>
    <row r="101" spans="13:18" x14ac:dyDescent="0.25">
      <c r="N101" s="40"/>
    </row>
    <row r="102" spans="13:18" x14ac:dyDescent="0.25">
      <c r="M102" s="30"/>
      <c r="N102" s="138"/>
      <c r="O102" s="137"/>
      <c r="P102" s="137"/>
      <c r="Q102" s="137"/>
      <c r="R102" s="137"/>
    </row>
    <row r="103" spans="13:18" x14ac:dyDescent="0.25">
      <c r="M103" s="30"/>
      <c r="N103" s="136"/>
    </row>
    <row r="104" spans="13:18" x14ac:dyDescent="0.25">
      <c r="N104" s="40"/>
    </row>
    <row r="105" spans="13:18" x14ac:dyDescent="0.25">
      <c r="N105" s="40"/>
    </row>
    <row r="106" spans="13:18" x14ac:dyDescent="0.25">
      <c r="M106" s="98"/>
      <c r="N106" s="136"/>
      <c r="O106" s="136"/>
      <c r="P106" s="136"/>
    </row>
    <row r="107" spans="13:18" x14ac:dyDescent="0.25">
      <c r="M107" s="98"/>
      <c r="N107" s="136"/>
    </row>
    <row r="108" spans="13:18" x14ac:dyDescent="0.25">
      <c r="N108" s="40"/>
    </row>
    <row r="109" spans="13:18" x14ac:dyDescent="0.25">
      <c r="N109" s="40"/>
    </row>
    <row r="110" spans="13:18" x14ac:dyDescent="0.25">
      <c r="N110" s="40"/>
    </row>
    <row r="111" spans="13:18" x14ac:dyDescent="0.25">
      <c r="N111" s="40"/>
    </row>
    <row r="112" spans="13:18" x14ac:dyDescent="0.25">
      <c r="N112" s="40"/>
    </row>
    <row r="113" spans="6:21" x14ac:dyDescent="0.25">
      <c r="N113" s="100"/>
      <c r="O113" s="30"/>
      <c r="P113" s="30"/>
      <c r="Q113" s="30"/>
      <c r="R113" s="30"/>
      <c r="S113" s="30"/>
      <c r="T113" s="30"/>
    </row>
    <row r="114" spans="6:21" x14ac:dyDescent="0.25">
      <c r="N114" s="100"/>
      <c r="O114" s="30"/>
      <c r="P114" s="30"/>
      <c r="Q114" s="30"/>
      <c r="R114" s="30"/>
      <c r="S114" s="30"/>
      <c r="T114" s="30"/>
    </row>
    <row r="115" spans="6:21" ht="34.799999999999997" x14ac:dyDescent="0.25">
      <c r="F115" s="148" t="s">
        <v>178</v>
      </c>
      <c r="G115" s="148"/>
      <c r="H115" s="148"/>
      <c r="I115" s="148"/>
      <c r="J115" s="148"/>
      <c r="K115" s="148"/>
      <c r="L115" s="148"/>
    </row>
    <row r="116" spans="6:21" x14ac:dyDescent="0.25">
      <c r="N116" s="40"/>
    </row>
    <row r="117" spans="6:21" x14ac:dyDescent="0.25">
      <c r="N117" s="101"/>
      <c r="O117" s="98"/>
      <c r="P117" s="98"/>
      <c r="Q117" s="98"/>
      <c r="R117" s="98"/>
      <c r="S117" s="98"/>
      <c r="T117" s="98"/>
      <c r="U117" s="98"/>
    </row>
    <row r="118" spans="6:21" x14ac:dyDescent="0.25">
      <c r="N118" s="101"/>
      <c r="O118" s="98"/>
      <c r="P118" s="98"/>
      <c r="Q118" s="98"/>
      <c r="R118" s="99"/>
      <c r="S118" s="98"/>
      <c r="T118" s="98"/>
      <c r="U118" s="98"/>
    </row>
    <row r="119" spans="6:21" x14ac:dyDescent="0.25">
      <c r="N119" s="101"/>
      <c r="Q119" s="65"/>
      <c r="R119" s="65"/>
      <c r="S119" s="65"/>
      <c r="T119" s="65"/>
      <c r="U119" s="65"/>
    </row>
    <row r="120" spans="6:21" x14ac:dyDescent="0.25">
      <c r="N120" s="40"/>
      <c r="Q120" s="65"/>
      <c r="R120" s="65"/>
      <c r="S120" s="65"/>
      <c r="T120" s="65"/>
      <c r="U120" s="65"/>
    </row>
    <row r="121" spans="6:21" x14ac:dyDescent="0.25">
      <c r="N121" s="40"/>
      <c r="Q121" s="65"/>
      <c r="R121" s="65"/>
      <c r="S121" s="65"/>
      <c r="T121" s="65"/>
      <c r="U121" s="65"/>
    </row>
    <row r="122" spans="6:21" x14ac:dyDescent="0.25">
      <c r="N122" s="40"/>
      <c r="Q122" s="65"/>
      <c r="R122" s="65"/>
      <c r="S122" s="65"/>
      <c r="T122" s="65"/>
      <c r="U122" s="65"/>
    </row>
    <row r="123" spans="6:21" x14ac:dyDescent="0.25">
      <c r="N123" s="40"/>
      <c r="O123" s="40"/>
      <c r="P123" s="40"/>
      <c r="Q123" s="40"/>
      <c r="R123" s="40"/>
      <c r="S123" s="40"/>
      <c r="T123" s="40"/>
      <c r="U123" s="40"/>
    </row>
    <row r="145" spans="4:9" x14ac:dyDescent="0.25">
      <c r="D145" s="126"/>
    </row>
    <row r="147" spans="4:9" x14ac:dyDescent="0.25">
      <c r="D147" s="1" t="s">
        <v>3</v>
      </c>
      <c r="E147" s="1" t="s">
        <v>5</v>
      </c>
      <c r="F147" s="1" t="s">
        <v>103</v>
      </c>
      <c r="G147" s="1" t="s">
        <v>63</v>
      </c>
      <c r="H147" s="1" t="s">
        <v>102</v>
      </c>
    </row>
    <row r="148" spans="4:9" x14ac:dyDescent="0.25">
      <c r="D148" s="1">
        <f>H148*F148</f>
        <v>0</v>
      </c>
    </row>
    <row r="150" spans="4:9" x14ac:dyDescent="0.25">
      <c r="D150" s="1" t="s">
        <v>99</v>
      </c>
      <c r="E150" s="1" t="s">
        <v>5</v>
      </c>
      <c r="F150" s="1" t="s">
        <v>105</v>
      </c>
      <c r="G150" s="1" t="s">
        <v>63</v>
      </c>
      <c r="H150" s="1" t="s">
        <v>104</v>
      </c>
    </row>
    <row r="151" spans="4:9" x14ac:dyDescent="0.25">
      <c r="D151" s="1">
        <f>F151*H151</f>
        <v>0</v>
      </c>
    </row>
    <row r="153" spans="4:9" x14ac:dyDescent="0.25">
      <c r="D153" s="1" t="s">
        <v>100</v>
      </c>
      <c r="E153" s="1" t="s">
        <v>5</v>
      </c>
      <c r="F153" s="1" t="s">
        <v>107</v>
      </c>
      <c r="G153" s="1" t="s">
        <v>63</v>
      </c>
      <c r="H153" s="1" t="s">
        <v>106</v>
      </c>
    </row>
    <row r="154" spans="4:9" x14ac:dyDescent="0.25">
      <c r="D154" s="1">
        <f>F154*H154</f>
        <v>0</v>
      </c>
    </row>
    <row r="157" spans="4:9" ht="14.4" thickBot="1" x14ac:dyDescent="0.3">
      <c r="D157" s="41" t="s">
        <v>101</v>
      </c>
      <c r="E157" s="41"/>
      <c r="F157" s="41"/>
      <c r="G157" s="41"/>
      <c r="H157" s="41"/>
    </row>
    <row r="158" spans="4:9" ht="14.4" thickBot="1" x14ac:dyDescent="0.3">
      <c r="D158" s="42">
        <f>D148+D151+D154</f>
        <v>0</v>
      </c>
    </row>
    <row r="160" spans="4:9" x14ac:dyDescent="0.25">
      <c r="G160" s="1" t="s">
        <v>108</v>
      </c>
      <c r="H160" s="1" t="s">
        <v>5</v>
      </c>
      <c r="I160" s="1" t="s">
        <v>106</v>
      </c>
    </row>
    <row r="161" spans="5:8" x14ac:dyDescent="0.25">
      <c r="G161" s="41" t="s">
        <v>109</v>
      </c>
    </row>
    <row r="163" spans="5:8" x14ac:dyDescent="0.25">
      <c r="E163" s="43"/>
    </row>
    <row r="164" spans="5:8" x14ac:dyDescent="0.25">
      <c r="E164" s="43"/>
      <c r="G164" s="43">
        <f>N110</f>
        <v>0</v>
      </c>
      <c r="H164" s="1" t="s">
        <v>5</v>
      </c>
    </row>
    <row r="165" spans="5:8" x14ac:dyDescent="0.25">
      <c r="F165" s="34" t="s">
        <v>110</v>
      </c>
      <c r="G165" s="44"/>
    </row>
    <row r="168" spans="5:8" x14ac:dyDescent="0.25">
      <c r="G168" s="1">
        <f>G164</f>
        <v>0</v>
      </c>
      <c r="H168" s="1" t="s">
        <v>175</v>
      </c>
    </row>
    <row r="184" spans="12:19" x14ac:dyDescent="0.25">
      <c r="L184" s="46"/>
      <c r="M184" s="46"/>
      <c r="N184" s="46"/>
      <c r="O184" s="46"/>
      <c r="P184" s="46"/>
      <c r="Q184" s="46"/>
      <c r="R184" s="46"/>
      <c r="S184" s="46"/>
    </row>
    <row r="185" spans="12:19" x14ac:dyDescent="0.25">
      <c r="L185" s="46"/>
      <c r="M185" s="46"/>
      <c r="N185" s="46"/>
      <c r="O185" s="46"/>
      <c r="P185" s="46"/>
      <c r="Q185" s="46"/>
      <c r="R185" s="46"/>
      <c r="S185" s="46"/>
    </row>
    <row r="186" spans="12:19" x14ac:dyDescent="0.25">
      <c r="L186" s="46"/>
      <c r="M186" s="46"/>
      <c r="N186" s="46"/>
      <c r="O186" s="46"/>
      <c r="P186" s="46"/>
      <c r="Q186" s="46"/>
      <c r="R186" s="46"/>
      <c r="S186" s="46"/>
    </row>
    <row r="187" spans="12:19" x14ac:dyDescent="0.25">
      <c r="L187" s="46"/>
      <c r="M187" s="46"/>
      <c r="N187" s="46"/>
      <c r="O187" s="46"/>
      <c r="P187" s="46"/>
      <c r="Q187" s="46"/>
      <c r="R187" s="46"/>
      <c r="S187" s="46"/>
    </row>
    <row r="188" spans="12:19" x14ac:dyDescent="0.25">
      <c r="L188" s="46"/>
      <c r="M188" s="46"/>
      <c r="N188" s="46"/>
      <c r="O188" s="46"/>
      <c r="P188" s="46"/>
      <c r="Q188" s="46"/>
      <c r="R188" s="46"/>
      <c r="S188" s="46"/>
    </row>
    <row r="189" spans="12:19" x14ac:dyDescent="0.25">
      <c r="L189" s="46"/>
      <c r="M189" s="46"/>
      <c r="N189" s="46"/>
      <c r="O189" s="46"/>
      <c r="P189" s="46"/>
      <c r="Q189" s="46"/>
      <c r="R189" s="46"/>
      <c r="S189" s="46"/>
    </row>
    <row r="190" spans="12:19" x14ac:dyDescent="0.25">
      <c r="L190" s="46"/>
      <c r="M190" s="46"/>
      <c r="N190" s="46"/>
      <c r="O190" s="46"/>
      <c r="P190" s="46"/>
      <c r="Q190" s="46"/>
      <c r="R190" s="46"/>
      <c r="S190" s="46"/>
    </row>
    <row r="191" spans="12:19" x14ac:dyDescent="0.25">
      <c r="L191" s="46"/>
      <c r="M191" s="46"/>
      <c r="N191" s="46"/>
      <c r="O191" s="46"/>
      <c r="P191" s="46"/>
      <c r="Q191" s="46"/>
      <c r="R191" s="46"/>
      <c r="S191" s="46"/>
    </row>
    <row r="192" spans="12:19" x14ac:dyDescent="0.25">
      <c r="L192" s="46"/>
      <c r="M192" s="46"/>
      <c r="N192" s="46"/>
      <c r="O192" s="46"/>
      <c r="P192" s="46"/>
      <c r="Q192" s="46"/>
      <c r="R192" s="46"/>
      <c r="S192" s="46"/>
    </row>
    <row r="193" spans="12:19" x14ac:dyDescent="0.25">
      <c r="L193" s="46"/>
      <c r="M193" s="46"/>
      <c r="N193" s="46"/>
      <c r="O193" s="46"/>
      <c r="P193" s="46"/>
      <c r="Q193" s="46"/>
      <c r="R193" s="46"/>
      <c r="S193" s="46"/>
    </row>
    <row r="194" spans="12:19" x14ac:dyDescent="0.25">
      <c r="L194" s="46"/>
      <c r="M194" s="46"/>
      <c r="N194" s="46"/>
      <c r="O194" s="46"/>
      <c r="P194" s="46"/>
      <c r="Q194" s="46"/>
      <c r="R194" s="46"/>
      <c r="S194" s="46"/>
    </row>
    <row r="195" spans="12:19" x14ac:dyDescent="0.25">
      <c r="L195" s="46"/>
      <c r="M195" s="46"/>
      <c r="N195" s="46"/>
      <c r="O195" s="46"/>
      <c r="P195" s="46"/>
      <c r="Q195" s="46"/>
      <c r="R195" s="46"/>
      <c r="S195" s="46"/>
    </row>
    <row r="196" spans="12:19" x14ac:dyDescent="0.25">
      <c r="L196" s="46"/>
      <c r="M196" s="46"/>
      <c r="N196" s="46"/>
      <c r="O196" s="46"/>
      <c r="P196" s="46"/>
      <c r="Q196" s="46"/>
      <c r="R196" s="46"/>
      <c r="S196" s="46"/>
    </row>
    <row r="197" spans="12:19" x14ac:dyDescent="0.25">
      <c r="L197" s="46"/>
      <c r="M197" s="46"/>
      <c r="N197" s="46"/>
      <c r="O197" s="46"/>
      <c r="P197" s="46"/>
      <c r="Q197" s="46"/>
      <c r="R197" s="46"/>
      <c r="S197" s="46"/>
    </row>
    <row r="198" spans="12:19" x14ac:dyDescent="0.25">
      <c r="L198" s="46"/>
      <c r="M198" s="46"/>
      <c r="N198" s="46"/>
      <c r="O198" s="46"/>
      <c r="P198" s="46"/>
      <c r="Q198" s="46"/>
      <c r="R198" s="46"/>
      <c r="S198" s="46"/>
    </row>
    <row r="199" spans="12:19" x14ac:dyDescent="0.25">
      <c r="L199" s="46"/>
      <c r="M199" s="46"/>
      <c r="N199" s="46"/>
      <c r="O199" s="46"/>
      <c r="P199" s="46"/>
      <c r="Q199" s="46"/>
      <c r="R199" s="46"/>
      <c r="S199" s="46"/>
    </row>
    <row r="200" spans="12:19" x14ac:dyDescent="0.25">
      <c r="L200" s="46"/>
      <c r="M200" s="46"/>
      <c r="N200" s="46"/>
      <c r="O200" s="46"/>
      <c r="P200" s="46"/>
      <c r="Q200" s="46"/>
      <c r="R200" s="46"/>
      <c r="S200" s="46"/>
    </row>
    <row r="201" spans="12:19" x14ac:dyDescent="0.25">
      <c r="L201" s="46"/>
      <c r="M201" s="46"/>
      <c r="N201" s="46"/>
      <c r="O201" s="46"/>
      <c r="P201" s="46"/>
      <c r="Q201" s="46"/>
      <c r="R201" s="46"/>
      <c r="S201" s="46"/>
    </row>
    <row r="202" spans="12:19" x14ac:dyDescent="0.25">
      <c r="L202" s="46"/>
      <c r="M202" s="46"/>
      <c r="N202" s="125"/>
      <c r="O202" s="46"/>
      <c r="P202" s="46"/>
      <c r="Q202" s="46"/>
      <c r="R202" s="46"/>
      <c r="S202" s="46"/>
    </row>
    <row r="203" spans="12:19" x14ac:dyDescent="0.25">
      <c r="L203" s="46"/>
      <c r="M203" s="46"/>
      <c r="N203" s="125"/>
      <c r="O203" s="46"/>
      <c r="P203" s="46"/>
      <c r="Q203" s="46"/>
      <c r="R203" s="46"/>
      <c r="S203" s="46"/>
    </row>
    <row r="204" spans="12:19" x14ac:dyDescent="0.25">
      <c r="L204" s="46"/>
      <c r="M204" s="46"/>
      <c r="N204" s="114"/>
      <c r="O204" s="114"/>
      <c r="P204" s="114"/>
      <c r="Q204" s="46"/>
      <c r="R204" s="46"/>
      <c r="S204" s="46"/>
    </row>
    <row r="205" spans="12:19" x14ac:dyDescent="0.25">
      <c r="L205" s="46"/>
      <c r="M205" s="46"/>
      <c r="N205" s="46"/>
      <c r="O205" s="46"/>
      <c r="P205" s="46"/>
      <c r="Q205" s="46"/>
      <c r="R205" s="46"/>
      <c r="S205" s="46"/>
    </row>
    <row r="206" spans="12:19" x14ac:dyDescent="0.25">
      <c r="L206" s="46"/>
      <c r="M206" s="46"/>
      <c r="N206" s="46"/>
      <c r="O206" s="46"/>
      <c r="P206" s="46"/>
      <c r="Q206" s="46"/>
      <c r="R206" s="46"/>
      <c r="S206" s="46"/>
    </row>
    <row r="207" spans="12:19" x14ac:dyDescent="0.25">
      <c r="L207" s="46"/>
      <c r="M207" s="46"/>
      <c r="N207" s="46"/>
      <c r="O207" s="46"/>
      <c r="P207" s="46"/>
      <c r="Q207" s="46"/>
      <c r="R207" s="46"/>
      <c r="S207" s="46"/>
    </row>
    <row r="208" spans="12:19" x14ac:dyDescent="0.25">
      <c r="L208" s="46"/>
      <c r="M208" s="46"/>
      <c r="N208" s="46"/>
      <c r="O208" s="46"/>
      <c r="P208" s="46"/>
      <c r="Q208" s="46"/>
      <c r="R208" s="46"/>
      <c r="S208" s="46"/>
    </row>
    <row r="209" spans="12:19" x14ac:dyDescent="0.25">
      <c r="L209" s="46"/>
      <c r="M209" s="46"/>
      <c r="N209" s="46"/>
      <c r="O209" s="46"/>
      <c r="P209" s="46"/>
      <c r="Q209" s="46"/>
      <c r="R209" s="46"/>
      <c r="S209" s="46"/>
    </row>
  </sheetData>
  <mergeCells count="4">
    <mergeCell ref="M3:S3"/>
    <mergeCell ref="M41:S41"/>
    <mergeCell ref="M75:S75"/>
    <mergeCell ref="F115:L11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C9E31-B533-4C7E-BE3E-599C815BA709}">
  <sheetPr>
    <tabColor rgb="FF00B050"/>
  </sheetPr>
  <dimension ref="L22:AA192"/>
  <sheetViews>
    <sheetView rightToLeft="1" zoomScale="85" zoomScaleNormal="85" workbookViewId="0">
      <selection activeCell="N149" sqref="A143:N149"/>
    </sheetView>
  </sheetViews>
  <sheetFormatPr defaultRowHeight="13.8" x14ac:dyDescent="0.25"/>
  <cols>
    <col min="1" max="11" width="8.796875" style="1"/>
    <col min="12" max="12" width="4" style="1" customWidth="1"/>
    <col min="13" max="13" width="22.5" style="1" customWidth="1"/>
    <col min="14" max="14" width="20.5" style="1" customWidth="1"/>
    <col min="15" max="15" width="37.19921875" style="1" bestFit="1" customWidth="1"/>
    <col min="16" max="16" width="15.69921875" style="1" customWidth="1"/>
    <col min="17" max="17" width="18.8984375" style="1" customWidth="1"/>
    <col min="18" max="18" width="28.69921875" style="1" customWidth="1"/>
    <col min="19" max="19" width="3.69921875" style="1" customWidth="1"/>
    <col min="20" max="20" width="20.296875" style="1" customWidth="1"/>
    <col min="21" max="21" width="14.09765625" style="1" customWidth="1"/>
    <col min="22" max="22" width="37.19921875" style="1" customWidth="1"/>
    <col min="23" max="23" width="16.19921875" style="1" customWidth="1"/>
    <col min="24" max="24" width="17.19921875" style="1" bestFit="1" customWidth="1"/>
    <col min="25" max="25" width="21.296875" style="1" customWidth="1"/>
    <col min="26" max="16384" width="8.796875" style="1"/>
  </cols>
  <sheetData>
    <row r="22" spans="13:25" ht="14.4" thickBot="1" x14ac:dyDescent="0.3"/>
    <row r="23" spans="13:25" ht="33.6" customHeight="1" thickBot="1" x14ac:dyDescent="0.3">
      <c r="M23" s="52"/>
      <c r="N23" s="149" t="s">
        <v>123</v>
      </c>
      <c r="O23" s="149"/>
      <c r="P23" s="149"/>
      <c r="Q23" s="149"/>
      <c r="R23" s="53"/>
      <c r="T23" s="54"/>
      <c r="U23" s="150" t="s">
        <v>124</v>
      </c>
      <c r="V23" s="150"/>
      <c r="W23" s="150"/>
      <c r="X23" s="55"/>
      <c r="Y23" s="56"/>
    </row>
    <row r="24" spans="13:25" ht="14.4" thickBot="1" x14ac:dyDescent="0.3">
      <c r="M24" s="2"/>
      <c r="N24" s="3"/>
      <c r="O24" s="4"/>
      <c r="P24" s="3"/>
      <c r="Q24" s="3" t="s">
        <v>56</v>
      </c>
      <c r="R24" s="4">
        <v>0</v>
      </c>
      <c r="T24" s="5"/>
      <c r="U24" s="6"/>
      <c r="V24" s="7"/>
      <c r="W24" s="6"/>
      <c r="X24" s="6" t="s">
        <v>56</v>
      </c>
      <c r="Y24" s="51"/>
    </row>
    <row r="25" spans="13:25" x14ac:dyDescent="0.25">
      <c r="M25" s="2" t="s">
        <v>52</v>
      </c>
      <c r="N25" s="3" t="s">
        <v>5</v>
      </c>
      <c r="O25" s="4" t="s">
        <v>48</v>
      </c>
      <c r="P25" s="3"/>
      <c r="Q25" s="3" t="s">
        <v>20</v>
      </c>
      <c r="R25" s="4"/>
      <c r="T25" s="5" t="s">
        <v>52</v>
      </c>
      <c r="U25" s="6" t="s">
        <v>5</v>
      </c>
      <c r="V25" s="7" t="s">
        <v>48</v>
      </c>
      <c r="W25" s="6"/>
      <c r="X25" s="6" t="s">
        <v>20</v>
      </c>
      <c r="Y25" s="7"/>
    </row>
    <row r="26" spans="13:25" x14ac:dyDescent="0.25">
      <c r="M26" s="2"/>
      <c r="N26" s="3"/>
      <c r="O26" s="8" t="s">
        <v>49</v>
      </c>
      <c r="P26" s="3"/>
      <c r="Q26" s="3" t="s">
        <v>57</v>
      </c>
      <c r="R26" s="4"/>
      <c r="T26" s="5"/>
      <c r="U26" s="6"/>
      <c r="V26" s="9" t="s">
        <v>49</v>
      </c>
      <c r="W26" s="6"/>
      <c r="X26" s="6" t="s">
        <v>57</v>
      </c>
      <c r="Y26" s="7"/>
    </row>
    <row r="27" spans="13:25" x14ac:dyDescent="0.25">
      <c r="M27" s="2"/>
      <c r="N27" s="3"/>
      <c r="O27" s="4"/>
      <c r="P27" s="3"/>
      <c r="Q27" s="3" t="s">
        <v>22</v>
      </c>
      <c r="R27" s="4" t="s">
        <v>22</v>
      </c>
      <c r="T27" s="5"/>
      <c r="U27" s="6"/>
      <c r="V27" s="7"/>
      <c r="W27" s="6"/>
      <c r="X27" s="6" t="s">
        <v>22</v>
      </c>
      <c r="Y27" s="7" t="s">
        <v>22</v>
      </c>
    </row>
    <row r="28" spans="13:25" ht="14.4" thickBot="1" x14ac:dyDescent="0.3">
      <c r="M28" s="2"/>
      <c r="N28" s="3"/>
      <c r="O28" s="4"/>
      <c r="P28" s="3"/>
      <c r="Q28" s="3" t="s">
        <v>58</v>
      </c>
      <c r="R28" s="4"/>
      <c r="T28" s="5"/>
      <c r="U28" s="6"/>
      <c r="V28" s="7"/>
      <c r="W28" s="6"/>
      <c r="X28" s="6" t="s">
        <v>58</v>
      </c>
      <c r="Y28" s="7"/>
    </row>
    <row r="29" spans="13:25" ht="14.4" thickBot="1" x14ac:dyDescent="0.3">
      <c r="M29" s="2"/>
      <c r="N29" s="3"/>
      <c r="O29" s="8"/>
      <c r="P29" s="3"/>
      <c r="Q29" s="10" t="s">
        <v>59</v>
      </c>
      <c r="R29" s="49"/>
      <c r="T29" s="5"/>
      <c r="U29" s="6"/>
      <c r="V29" s="9"/>
      <c r="W29" s="6"/>
      <c r="X29" s="11" t="s">
        <v>59</v>
      </c>
      <c r="Y29" s="60"/>
    </row>
    <row r="30" spans="13:25" x14ac:dyDescent="0.25">
      <c r="M30" s="2"/>
      <c r="N30" s="3"/>
      <c r="O30" s="4"/>
      <c r="P30" s="3"/>
      <c r="Q30" s="3"/>
      <c r="R30" s="4"/>
      <c r="T30" s="5"/>
      <c r="U30" s="6"/>
      <c r="V30" s="7"/>
      <c r="W30" s="6"/>
      <c r="X30" s="6"/>
      <c r="Y30" s="7"/>
    </row>
    <row r="31" spans="13:25" x14ac:dyDescent="0.25">
      <c r="M31" s="2" t="s">
        <v>20</v>
      </c>
      <c r="N31" s="3"/>
      <c r="O31" s="4"/>
      <c r="P31" s="3"/>
      <c r="Q31" s="3"/>
      <c r="R31" s="4"/>
      <c r="T31" s="5" t="s">
        <v>20</v>
      </c>
      <c r="U31" s="6"/>
      <c r="V31" s="7"/>
      <c r="W31" s="6"/>
      <c r="X31" s="6"/>
      <c r="Y31" s="7"/>
    </row>
    <row r="32" spans="13:25" x14ac:dyDescent="0.25">
      <c r="M32" s="2"/>
      <c r="N32" s="3"/>
      <c r="O32" s="4"/>
      <c r="P32" s="3"/>
      <c r="Q32" s="3"/>
      <c r="R32" s="4"/>
      <c r="T32" s="5"/>
      <c r="U32" s="6"/>
      <c r="V32" s="7"/>
      <c r="W32" s="6"/>
      <c r="X32" s="6"/>
      <c r="Y32" s="7"/>
    </row>
    <row r="33" spans="13:25" x14ac:dyDescent="0.25">
      <c r="M33" s="2"/>
      <c r="N33" s="3"/>
      <c r="O33" s="4"/>
      <c r="P33" s="3"/>
      <c r="Q33" s="3"/>
      <c r="R33" s="4"/>
      <c r="T33" s="5"/>
      <c r="U33" s="6"/>
      <c r="V33" s="7"/>
      <c r="W33" s="6"/>
      <c r="X33" s="6"/>
      <c r="Y33" s="7"/>
    </row>
    <row r="34" spans="13:25" x14ac:dyDescent="0.25">
      <c r="M34" s="64" t="s">
        <v>51</v>
      </c>
      <c r="N34" s="3" t="s">
        <v>5</v>
      </c>
      <c r="O34" s="4" t="s">
        <v>50</v>
      </c>
      <c r="P34" s="3"/>
      <c r="Q34" s="3"/>
      <c r="R34" s="4"/>
      <c r="T34" s="63" t="s">
        <v>51</v>
      </c>
      <c r="U34" s="6" t="s">
        <v>5</v>
      </c>
      <c r="V34" s="7" t="s">
        <v>50</v>
      </c>
      <c r="W34" s="6"/>
      <c r="X34" s="6"/>
      <c r="Y34" s="7"/>
    </row>
    <row r="35" spans="13:25" x14ac:dyDescent="0.25">
      <c r="M35" s="2"/>
      <c r="N35" s="3"/>
      <c r="O35" s="8" t="s">
        <v>49</v>
      </c>
      <c r="P35" s="3"/>
      <c r="Q35" s="3"/>
      <c r="R35" s="4"/>
      <c r="T35" s="5"/>
      <c r="U35" s="6"/>
      <c r="V35" s="9" t="s">
        <v>49</v>
      </c>
      <c r="W35" s="6"/>
      <c r="X35" s="6"/>
      <c r="Y35" s="7"/>
    </row>
    <row r="36" spans="13:25" x14ac:dyDescent="0.25">
      <c r="M36" s="2" t="s">
        <v>55</v>
      </c>
      <c r="N36" s="3"/>
      <c r="O36" s="4"/>
      <c r="P36" s="3"/>
      <c r="Q36" s="3"/>
      <c r="R36" s="4"/>
      <c r="T36" s="5" t="s">
        <v>55</v>
      </c>
      <c r="U36" s="6"/>
      <c r="V36" s="7"/>
      <c r="W36" s="6"/>
      <c r="X36" s="6"/>
      <c r="Y36" s="7"/>
    </row>
    <row r="37" spans="13:25" x14ac:dyDescent="0.25">
      <c r="M37" s="2"/>
      <c r="N37" s="3"/>
      <c r="O37" s="4"/>
      <c r="P37" s="3"/>
      <c r="Q37" s="3"/>
      <c r="R37" s="4"/>
      <c r="T37" s="5"/>
      <c r="U37" s="6"/>
      <c r="V37" s="7"/>
      <c r="W37" s="6"/>
      <c r="X37" s="6"/>
      <c r="Y37" s="7"/>
    </row>
    <row r="38" spans="13:25" x14ac:dyDescent="0.25">
      <c r="M38" s="2"/>
      <c r="N38" s="3"/>
      <c r="O38" s="4"/>
      <c r="P38" s="3"/>
      <c r="Q38" s="3"/>
      <c r="R38" s="4"/>
      <c r="T38" s="5"/>
      <c r="U38" s="6"/>
      <c r="V38" s="7"/>
      <c r="W38" s="6"/>
      <c r="X38" s="6"/>
      <c r="Y38" s="7"/>
    </row>
    <row r="39" spans="13:25" ht="14.4" thickBot="1" x14ac:dyDescent="0.3">
      <c r="M39" s="12" t="s">
        <v>54</v>
      </c>
      <c r="N39" s="3" t="s">
        <v>5</v>
      </c>
      <c r="O39" s="4" t="s">
        <v>53</v>
      </c>
      <c r="P39" s="3"/>
      <c r="Q39" s="3"/>
      <c r="R39" s="4"/>
      <c r="T39" s="58" t="s">
        <v>54</v>
      </c>
      <c r="U39" s="6" t="s">
        <v>5</v>
      </c>
      <c r="V39" s="7" t="s">
        <v>53</v>
      </c>
      <c r="W39" s="6"/>
      <c r="X39" s="6"/>
      <c r="Y39" s="7"/>
    </row>
    <row r="40" spans="13:25" ht="14.4" thickBot="1" x14ac:dyDescent="0.3">
      <c r="M40" s="13"/>
      <c r="N40" s="3"/>
      <c r="O40" s="8" t="s">
        <v>49</v>
      </c>
      <c r="P40" s="3"/>
      <c r="Q40" s="3"/>
      <c r="R40" s="4"/>
      <c r="T40" s="14"/>
      <c r="U40" s="6"/>
      <c r="V40" s="9" t="s">
        <v>49</v>
      </c>
      <c r="W40" s="6"/>
      <c r="X40" s="6"/>
      <c r="Y40" s="7"/>
    </row>
    <row r="41" spans="13:25" ht="14.4" thickBot="1" x14ac:dyDescent="0.3">
      <c r="M41" s="15"/>
      <c r="N41" s="16"/>
      <c r="O41" s="17"/>
      <c r="P41" s="16"/>
      <c r="Q41" s="16"/>
      <c r="R41" s="17"/>
      <c r="T41" s="18"/>
      <c r="U41" s="19"/>
      <c r="V41" s="20"/>
      <c r="W41" s="19"/>
      <c r="X41" s="19"/>
      <c r="Y41" s="20"/>
    </row>
    <row r="42" spans="13:25" x14ac:dyDescent="0.25">
      <c r="M42" s="65"/>
      <c r="N42" s="65"/>
      <c r="O42" s="65"/>
      <c r="P42" s="65"/>
      <c r="Q42" s="65"/>
      <c r="R42" s="65"/>
      <c r="S42" s="66"/>
      <c r="T42" s="65"/>
      <c r="U42" s="65"/>
      <c r="V42" s="65"/>
      <c r="W42" s="65"/>
      <c r="X42" s="65"/>
      <c r="Y42" s="65"/>
    </row>
    <row r="43" spans="13:25" x14ac:dyDescent="0.25">
      <c r="M43" s="65"/>
      <c r="N43" s="65"/>
      <c r="O43" s="65"/>
      <c r="P43" s="65"/>
      <c r="Q43" s="65"/>
      <c r="R43" s="65"/>
      <c r="S43" s="66"/>
      <c r="T43" s="65"/>
      <c r="U43" s="65"/>
      <c r="V43" s="65"/>
      <c r="W43" s="65"/>
      <c r="X43" s="65"/>
      <c r="Y43" s="65"/>
    </row>
    <row r="44" spans="13:25" x14ac:dyDescent="0.25">
      <c r="M44" s="65"/>
      <c r="N44" s="65"/>
      <c r="O44" s="65"/>
      <c r="P44" s="65"/>
      <c r="Q44" s="65"/>
      <c r="R44" s="65"/>
      <c r="S44" s="66"/>
      <c r="T44" s="65"/>
      <c r="U44" s="65"/>
      <c r="V44" s="65"/>
      <c r="W44" s="65"/>
      <c r="X44" s="65"/>
      <c r="Y44" s="65"/>
    </row>
    <row r="45" spans="13:25" x14ac:dyDescent="0.25">
      <c r="M45" s="65"/>
      <c r="N45" s="65"/>
      <c r="O45" s="65"/>
      <c r="P45" s="65"/>
      <c r="Q45" s="65"/>
      <c r="R45" s="65"/>
      <c r="S45" s="66"/>
      <c r="T45" s="65"/>
      <c r="U45" s="65"/>
      <c r="V45" s="65"/>
      <c r="W45" s="65"/>
      <c r="X45" s="65"/>
      <c r="Y45" s="65"/>
    </row>
    <row r="46" spans="13:25" x14ac:dyDescent="0.25">
      <c r="M46" s="65"/>
      <c r="N46" s="65"/>
      <c r="O46" s="65"/>
      <c r="P46" s="65"/>
      <c r="Q46" s="65"/>
      <c r="R46" s="65"/>
      <c r="S46" s="66"/>
      <c r="T46" s="65"/>
      <c r="U46" s="65"/>
      <c r="V46" s="65"/>
      <c r="W46" s="65"/>
      <c r="X46" s="65"/>
      <c r="Y46" s="65"/>
    </row>
    <row r="47" spans="13:25" x14ac:dyDescent="0.25">
      <c r="M47" s="65"/>
      <c r="N47" s="65"/>
      <c r="O47" s="65"/>
      <c r="P47" s="65"/>
      <c r="Q47" s="65"/>
      <c r="R47" s="65"/>
      <c r="S47" s="66"/>
      <c r="T47" s="65"/>
      <c r="U47" s="65"/>
      <c r="V47" s="65"/>
      <c r="W47" s="65"/>
      <c r="X47" s="65"/>
      <c r="Y47" s="65"/>
    </row>
    <row r="48" spans="13:25" x14ac:dyDescent="0.25">
      <c r="M48" s="65"/>
      <c r="N48" s="65"/>
      <c r="O48" s="65"/>
      <c r="P48" s="65"/>
      <c r="Q48" s="65"/>
      <c r="R48" s="65"/>
      <c r="S48" s="66"/>
      <c r="T48" s="65"/>
      <c r="U48" s="65"/>
      <c r="V48" s="65"/>
      <c r="W48" s="65"/>
      <c r="X48" s="65"/>
      <c r="Y48" s="65"/>
    </row>
    <row r="49" spans="12:26" x14ac:dyDescent="0.25">
      <c r="M49" s="65"/>
      <c r="N49" s="65"/>
      <c r="O49" s="65"/>
      <c r="P49" s="65"/>
      <c r="Q49" s="65"/>
      <c r="R49" s="65"/>
      <c r="S49" s="66"/>
      <c r="T49" s="65"/>
      <c r="U49" s="65"/>
      <c r="V49" s="65"/>
      <c r="W49" s="65"/>
      <c r="X49" s="65"/>
      <c r="Y49" s="65"/>
    </row>
    <row r="50" spans="12:26" x14ac:dyDescent="0.25">
      <c r="M50" s="65"/>
      <c r="N50" s="65"/>
      <c r="O50" s="65"/>
      <c r="P50" s="65"/>
      <c r="Q50" s="65"/>
      <c r="R50" s="65"/>
      <c r="S50" s="66"/>
      <c r="T50" s="65"/>
      <c r="U50" s="65"/>
      <c r="V50" s="65"/>
      <c r="W50" s="65"/>
      <c r="X50" s="65"/>
      <c r="Y50" s="65"/>
    </row>
    <row r="51" spans="12:26" x14ac:dyDescent="0.25">
      <c r="M51" s="65"/>
      <c r="N51" s="65"/>
      <c r="O51" s="65"/>
      <c r="P51" s="65"/>
      <c r="Q51" s="65"/>
      <c r="R51" s="65"/>
      <c r="S51" s="66"/>
      <c r="T51" s="65"/>
      <c r="U51" s="65"/>
      <c r="V51" s="65"/>
      <c r="W51" s="65"/>
      <c r="X51" s="65"/>
      <c r="Y51" s="65"/>
    </row>
    <row r="53" spans="12:26" ht="24.6" x14ac:dyDescent="0.25">
      <c r="L53" s="152" t="s">
        <v>61</v>
      </c>
      <c r="M53" s="152"/>
      <c r="N53" s="152"/>
      <c r="O53" s="152"/>
      <c r="P53" s="152"/>
      <c r="Q53" s="152"/>
      <c r="R53" s="153"/>
      <c r="T53" s="154" t="s">
        <v>60</v>
      </c>
      <c r="U53" s="154"/>
      <c r="V53" s="154"/>
      <c r="W53" s="154"/>
      <c r="X53" s="154"/>
      <c r="Y53" s="154"/>
      <c r="Z53" s="155"/>
    </row>
    <row r="54" spans="12:26" x14ac:dyDescent="0.25">
      <c r="M54" s="3"/>
      <c r="N54" s="3"/>
      <c r="O54" s="3" t="s">
        <v>5</v>
      </c>
      <c r="P54" s="3" t="s">
        <v>64</v>
      </c>
      <c r="Q54" s="3" t="s">
        <v>63</v>
      </c>
      <c r="R54" s="3" t="s">
        <v>62</v>
      </c>
      <c r="T54" s="6"/>
      <c r="U54" s="6" t="s">
        <v>65</v>
      </c>
      <c r="V54" s="6" t="s">
        <v>5</v>
      </c>
      <c r="W54" s="6" t="s">
        <v>64</v>
      </c>
      <c r="X54" s="6" t="s">
        <v>63</v>
      </c>
      <c r="Y54" s="6" t="s">
        <v>62</v>
      </c>
      <c r="Z54" s="6"/>
    </row>
    <row r="55" spans="12:26" x14ac:dyDescent="0.25">
      <c r="M55" s="3" t="s">
        <v>65</v>
      </c>
      <c r="N55" s="3">
        <f>R55*P55</f>
        <v>0</v>
      </c>
      <c r="O55" s="3" t="s">
        <v>5</v>
      </c>
      <c r="P55" s="3"/>
      <c r="Q55" s="3" t="s">
        <v>63</v>
      </c>
      <c r="R55" s="3"/>
      <c r="T55" s="6"/>
      <c r="U55" s="6"/>
      <c r="V55" s="6" t="s">
        <v>5</v>
      </c>
      <c r="W55" s="6"/>
      <c r="X55" s="6" t="s">
        <v>63</v>
      </c>
      <c r="Y55" s="6"/>
      <c r="Z55" s="6"/>
    </row>
    <row r="56" spans="12:26" ht="14.4" thickBot="1" x14ac:dyDescent="0.3">
      <c r="M56" s="3"/>
      <c r="N56" s="3"/>
      <c r="O56" s="3"/>
      <c r="P56" s="3"/>
      <c r="Q56" s="3"/>
      <c r="R56" s="3"/>
      <c r="T56" s="6"/>
      <c r="U56" s="6"/>
      <c r="V56" s="6"/>
      <c r="W56" s="6"/>
      <c r="X56" s="6"/>
      <c r="Y56" s="6"/>
      <c r="Z56" s="6"/>
    </row>
    <row r="57" spans="12:26" ht="14.4" thickBot="1" x14ac:dyDescent="0.3">
      <c r="M57" s="3" t="s">
        <v>66</v>
      </c>
      <c r="N57" s="3">
        <v>0</v>
      </c>
      <c r="O57" s="3"/>
      <c r="P57" s="3"/>
      <c r="Q57" s="3"/>
      <c r="R57" s="3"/>
      <c r="T57" s="6" t="s">
        <v>66</v>
      </c>
      <c r="U57" s="14">
        <f>N63</f>
        <v>0</v>
      </c>
      <c r="V57" s="6"/>
      <c r="W57" s="6"/>
      <c r="X57" s="6"/>
      <c r="Y57" s="6"/>
      <c r="Z57" s="6"/>
    </row>
    <row r="58" spans="12:26" x14ac:dyDescent="0.25">
      <c r="M58" s="3"/>
      <c r="N58" s="3" t="s">
        <v>20</v>
      </c>
      <c r="O58" s="3"/>
      <c r="P58" s="3"/>
      <c r="Q58" s="3"/>
      <c r="R58" s="3"/>
      <c r="T58" s="6"/>
      <c r="U58" s="6" t="s">
        <v>20</v>
      </c>
      <c r="V58" s="6"/>
      <c r="W58" s="6"/>
      <c r="X58" s="6"/>
      <c r="Y58" s="6"/>
      <c r="Z58" s="6"/>
    </row>
    <row r="59" spans="12:26" ht="14.4" thickBot="1" x14ac:dyDescent="0.3">
      <c r="M59" s="3"/>
      <c r="N59" s="3"/>
      <c r="O59" s="3" t="s">
        <v>5</v>
      </c>
      <c r="P59" s="3" t="s">
        <v>49</v>
      </c>
      <c r="Q59" s="3" t="s">
        <v>63</v>
      </c>
      <c r="R59" s="21" t="s">
        <v>54</v>
      </c>
      <c r="T59" s="6"/>
      <c r="U59" s="6"/>
      <c r="V59" s="6" t="s">
        <v>5</v>
      </c>
      <c r="W59" s="6" t="s">
        <v>49</v>
      </c>
      <c r="X59" s="6" t="s">
        <v>63</v>
      </c>
      <c r="Y59" s="59" t="s">
        <v>54</v>
      </c>
      <c r="Z59" s="6"/>
    </row>
    <row r="60" spans="12:26" ht="14.4" thickBot="1" x14ac:dyDescent="0.3">
      <c r="M60" s="3" t="s">
        <v>72</v>
      </c>
      <c r="N60" s="13">
        <f>R60*P60</f>
        <v>0</v>
      </c>
      <c r="O60" s="3" t="s">
        <v>5</v>
      </c>
      <c r="P60" s="3"/>
      <c r="Q60" s="3"/>
      <c r="R60" s="3">
        <f>M40</f>
        <v>0</v>
      </c>
      <c r="T60" s="6" t="s">
        <v>72</v>
      </c>
      <c r="U60" s="14">
        <f>Y60*W60</f>
        <v>0</v>
      </c>
      <c r="V60" s="6" t="s">
        <v>5</v>
      </c>
      <c r="W60" s="6">
        <v>1800</v>
      </c>
      <c r="X60" s="6"/>
      <c r="Y60" s="6">
        <f>T40</f>
        <v>0</v>
      </c>
      <c r="Z60" s="6"/>
    </row>
    <row r="61" spans="12:26" x14ac:dyDescent="0.25">
      <c r="M61" s="3"/>
      <c r="N61" s="3" t="s">
        <v>22</v>
      </c>
      <c r="O61" s="3"/>
      <c r="P61" s="3"/>
      <c r="Q61" s="3"/>
      <c r="R61" s="3"/>
      <c r="T61" s="6"/>
      <c r="U61" s="6" t="s">
        <v>22</v>
      </c>
      <c r="V61" s="6"/>
      <c r="W61" s="6"/>
      <c r="X61" s="6"/>
      <c r="Y61" s="6"/>
      <c r="Z61" s="6"/>
    </row>
    <row r="62" spans="12:26" ht="14.4" thickBot="1" x14ac:dyDescent="0.3">
      <c r="M62" s="3"/>
      <c r="N62" s="3"/>
      <c r="O62" s="3" t="s">
        <v>5</v>
      </c>
      <c r="P62" s="3" t="s">
        <v>59</v>
      </c>
      <c r="Q62" s="3" t="s">
        <v>63</v>
      </c>
      <c r="R62" s="21" t="s">
        <v>54</v>
      </c>
      <c r="T62" s="6"/>
      <c r="U62" s="6"/>
      <c r="V62" s="6" t="s">
        <v>5</v>
      </c>
      <c r="W62" s="6" t="s">
        <v>59</v>
      </c>
      <c r="X62" s="6" t="s">
        <v>63</v>
      </c>
      <c r="Y62" s="59" t="s">
        <v>54</v>
      </c>
      <c r="Z62" s="6"/>
    </row>
    <row r="63" spans="12:26" ht="14.4" thickBot="1" x14ac:dyDescent="0.3">
      <c r="M63" s="3" t="s">
        <v>71</v>
      </c>
      <c r="N63" s="57">
        <f>R63*P63</f>
        <v>0</v>
      </c>
      <c r="O63" s="3" t="s">
        <v>5</v>
      </c>
      <c r="P63" s="49">
        <f>R29</f>
        <v>0</v>
      </c>
      <c r="Q63" s="3" t="s">
        <v>63</v>
      </c>
      <c r="R63" s="3">
        <f>M40</f>
        <v>0</v>
      </c>
      <c r="T63" s="6" t="s">
        <v>71</v>
      </c>
      <c r="U63" s="14">
        <f>Y63*W63</f>
        <v>0</v>
      </c>
      <c r="V63" s="6" t="s">
        <v>5</v>
      </c>
      <c r="W63" s="14">
        <f>Y29</f>
        <v>0</v>
      </c>
      <c r="X63" s="6" t="s">
        <v>63</v>
      </c>
      <c r="Y63" s="6">
        <f>T40</f>
        <v>0</v>
      </c>
      <c r="Z63" s="6"/>
    </row>
    <row r="64" spans="12:26" ht="14.4" thickBot="1" x14ac:dyDescent="0.3">
      <c r="M64" s="3"/>
      <c r="N64" s="3" t="s">
        <v>5</v>
      </c>
      <c r="O64" s="3"/>
      <c r="P64" s="3"/>
      <c r="Q64" s="3"/>
      <c r="R64" s="3"/>
      <c r="T64" s="6"/>
      <c r="U64" s="6" t="s">
        <v>5</v>
      </c>
      <c r="V64" s="6"/>
      <c r="W64" s="6"/>
      <c r="X64" s="6"/>
      <c r="Y64" s="6"/>
      <c r="Z64" s="6"/>
    </row>
    <row r="65" spans="13:26" ht="14.4" thickBot="1" x14ac:dyDescent="0.3">
      <c r="M65" s="23" t="s">
        <v>46</v>
      </c>
      <c r="N65" s="13">
        <f>N57+N60-N63</f>
        <v>0</v>
      </c>
      <c r="O65" s="3"/>
      <c r="P65" s="3"/>
      <c r="Q65" s="3"/>
      <c r="R65" s="3"/>
      <c r="T65" s="24" t="s">
        <v>46</v>
      </c>
      <c r="U65" s="25">
        <f>U57+U60-U63</f>
        <v>0</v>
      </c>
      <c r="V65" s="6"/>
      <c r="W65" s="6"/>
      <c r="X65" s="6"/>
      <c r="Y65" s="6"/>
      <c r="Z65" s="6"/>
    </row>
    <row r="66" spans="13:26" x14ac:dyDescent="0.25">
      <c r="M66" s="3"/>
      <c r="N66" s="3"/>
      <c r="O66" s="3"/>
      <c r="P66" s="3"/>
      <c r="Q66" s="3"/>
      <c r="R66" s="3"/>
      <c r="T66" s="6"/>
      <c r="U66" s="6"/>
      <c r="V66" s="6"/>
      <c r="W66" s="6"/>
      <c r="X66" s="6"/>
      <c r="Y66" s="6"/>
      <c r="Z66" s="6"/>
    </row>
    <row r="67" spans="13:26" x14ac:dyDescent="0.25">
      <c r="M67" s="3"/>
      <c r="N67" s="3" t="s">
        <v>5</v>
      </c>
      <c r="O67" s="3"/>
      <c r="P67" s="3"/>
      <c r="Q67" s="3"/>
      <c r="R67" s="3"/>
      <c r="T67" s="6"/>
      <c r="U67" s="6" t="s">
        <v>5</v>
      </c>
      <c r="V67" s="6"/>
      <c r="W67" s="6"/>
      <c r="X67" s="6"/>
      <c r="Y67" s="6"/>
      <c r="Z67" s="6"/>
    </row>
    <row r="68" spans="13:26" x14ac:dyDescent="0.25">
      <c r="M68" s="3" t="s">
        <v>17</v>
      </c>
      <c r="N68" s="3"/>
      <c r="O68" s="3"/>
      <c r="P68" s="3"/>
      <c r="Q68" s="3"/>
      <c r="R68" s="3"/>
      <c r="T68" s="6" t="s">
        <v>17</v>
      </c>
      <c r="U68" s="6"/>
      <c r="V68" s="6"/>
      <c r="W68" s="6"/>
      <c r="X68" s="6"/>
      <c r="Y68" s="6"/>
      <c r="Z68" s="6"/>
    </row>
    <row r="69" spans="13:26" x14ac:dyDescent="0.25">
      <c r="M69" s="3"/>
      <c r="N69" s="3"/>
      <c r="O69" s="3"/>
      <c r="P69" s="3"/>
      <c r="Q69" s="3"/>
      <c r="R69" s="3"/>
      <c r="T69" s="6"/>
      <c r="U69" s="6"/>
      <c r="V69" s="6"/>
      <c r="W69" s="6"/>
      <c r="X69" s="6"/>
      <c r="Y69" s="6"/>
      <c r="Z69" s="6"/>
    </row>
    <row r="70" spans="13:26" x14ac:dyDescent="0.25">
      <c r="M70" s="3" t="s">
        <v>68</v>
      </c>
      <c r="N70" s="3" t="s">
        <v>5</v>
      </c>
      <c r="O70" s="3"/>
      <c r="P70" s="3" t="s">
        <v>64</v>
      </c>
      <c r="Q70" s="3" t="s">
        <v>63</v>
      </c>
      <c r="R70" s="3" t="s">
        <v>67</v>
      </c>
      <c r="T70" s="6" t="s">
        <v>68</v>
      </c>
      <c r="U70" s="6" t="s">
        <v>5</v>
      </c>
      <c r="V70" s="6"/>
      <c r="W70" s="6" t="s">
        <v>64</v>
      </c>
      <c r="X70" s="6" t="s">
        <v>63</v>
      </c>
      <c r="Y70" s="6" t="s">
        <v>67</v>
      </c>
      <c r="Z70" s="6"/>
    </row>
    <row r="71" spans="13:26" x14ac:dyDescent="0.25">
      <c r="M71" s="3"/>
      <c r="N71" s="3"/>
      <c r="O71" s="3"/>
      <c r="P71" s="3"/>
      <c r="Q71" s="3"/>
      <c r="R71" s="3"/>
      <c r="T71" s="6"/>
      <c r="U71" s="6"/>
      <c r="V71" s="6"/>
      <c r="W71" s="6"/>
      <c r="X71" s="6"/>
      <c r="Y71" s="6"/>
      <c r="Z71" s="6"/>
    </row>
    <row r="72" spans="13:26" x14ac:dyDescent="0.25">
      <c r="M72" s="3"/>
      <c r="N72" s="3"/>
      <c r="O72" s="3"/>
      <c r="P72" s="3"/>
      <c r="Q72" s="3"/>
      <c r="R72" s="3"/>
      <c r="T72" s="6"/>
      <c r="U72" s="6"/>
      <c r="V72" s="6"/>
      <c r="W72" s="6"/>
      <c r="X72" s="6"/>
      <c r="Y72" s="6"/>
      <c r="Z72" s="6"/>
    </row>
    <row r="73" spans="13:26" x14ac:dyDescent="0.25">
      <c r="M73" s="3" t="s">
        <v>69</v>
      </c>
      <c r="N73" s="3"/>
      <c r="O73" s="3"/>
      <c r="P73" s="3"/>
      <c r="Q73" s="3"/>
      <c r="R73" s="3"/>
      <c r="T73" s="6" t="s">
        <v>69</v>
      </c>
      <c r="U73" s="6"/>
      <c r="V73" s="6"/>
      <c r="W73" s="6"/>
      <c r="X73" s="6"/>
      <c r="Y73" s="6"/>
      <c r="Z73" s="6"/>
    </row>
    <row r="74" spans="13:26" x14ac:dyDescent="0.25">
      <c r="M74" s="3"/>
      <c r="N74" s="3"/>
      <c r="O74" s="3"/>
      <c r="P74" s="3"/>
      <c r="Q74" s="3"/>
      <c r="R74" s="3"/>
      <c r="T74" s="6"/>
      <c r="U74" s="6"/>
      <c r="V74" s="6"/>
      <c r="W74" s="6"/>
      <c r="X74" s="6"/>
      <c r="Y74" s="6"/>
      <c r="Z74" s="6"/>
    </row>
    <row r="75" spans="13:26" x14ac:dyDescent="0.25">
      <c r="M75" s="3"/>
      <c r="N75" s="3"/>
      <c r="O75" s="3"/>
      <c r="P75" s="3"/>
      <c r="Q75" s="3"/>
      <c r="R75" s="3"/>
      <c r="T75" s="6"/>
      <c r="U75" s="6"/>
      <c r="V75" s="6"/>
      <c r="W75" s="6"/>
      <c r="X75" s="6"/>
      <c r="Y75" s="6"/>
      <c r="Z75" s="6"/>
    </row>
    <row r="76" spans="13:26" x14ac:dyDescent="0.25">
      <c r="M76" s="3" t="s">
        <v>70</v>
      </c>
      <c r="N76" s="3"/>
      <c r="O76" s="3"/>
      <c r="P76" s="3"/>
      <c r="Q76" s="3"/>
      <c r="R76" s="3"/>
      <c r="T76" s="6" t="s">
        <v>70</v>
      </c>
      <c r="U76" s="6"/>
      <c r="V76" s="6"/>
      <c r="W76" s="6"/>
      <c r="X76" s="6"/>
      <c r="Y76" s="6"/>
      <c r="Z76" s="6"/>
    </row>
    <row r="88" spans="13:26" ht="24.6" x14ac:dyDescent="0.25">
      <c r="M88" s="156" t="s">
        <v>73</v>
      </c>
      <c r="N88" s="156"/>
      <c r="O88" s="156"/>
      <c r="P88" s="156"/>
      <c r="Q88" s="156"/>
      <c r="R88" s="156"/>
      <c r="S88" s="157"/>
      <c r="T88" s="158" t="s">
        <v>74</v>
      </c>
      <c r="U88" s="158"/>
      <c r="V88" s="158"/>
      <c r="W88" s="158"/>
      <c r="X88" s="158"/>
      <c r="Y88" s="158"/>
      <c r="Z88" s="159"/>
    </row>
    <row r="89" spans="13:26" x14ac:dyDescent="0.25">
      <c r="M89" s="3"/>
      <c r="N89" s="3"/>
      <c r="O89" s="3" t="s">
        <v>5</v>
      </c>
      <c r="P89" s="3" t="s">
        <v>64</v>
      </c>
      <c r="Q89" s="3" t="s">
        <v>63</v>
      </c>
      <c r="R89" s="3" t="s">
        <v>62</v>
      </c>
      <c r="T89" s="6"/>
      <c r="U89" s="6"/>
      <c r="V89" s="6" t="s">
        <v>5</v>
      </c>
      <c r="W89" s="6" t="s">
        <v>64</v>
      </c>
      <c r="X89" s="6" t="s">
        <v>63</v>
      </c>
      <c r="Y89" s="6" t="s">
        <v>62</v>
      </c>
    </row>
    <row r="90" spans="13:26" x14ac:dyDescent="0.25">
      <c r="M90" s="3" t="s">
        <v>65</v>
      </c>
      <c r="N90" s="3">
        <f>P90*R90</f>
        <v>252000</v>
      </c>
      <c r="O90" s="3" t="s">
        <v>5</v>
      </c>
      <c r="P90" s="3">
        <v>1400</v>
      </c>
      <c r="Q90" s="3" t="s">
        <v>63</v>
      </c>
      <c r="R90" s="3">
        <v>180</v>
      </c>
      <c r="T90" s="6" t="s">
        <v>65</v>
      </c>
      <c r="U90" s="6">
        <f>Y90*W90</f>
        <v>0</v>
      </c>
      <c r="V90" s="6" t="s">
        <v>5</v>
      </c>
      <c r="W90" s="6"/>
      <c r="X90" s="6" t="s">
        <v>63</v>
      </c>
      <c r="Y90" s="6"/>
    </row>
    <row r="91" spans="13:26" ht="14.4" thickBot="1" x14ac:dyDescent="0.3">
      <c r="M91" s="3"/>
      <c r="N91" s="3"/>
      <c r="O91" s="3"/>
      <c r="P91" s="3"/>
      <c r="Q91" s="3"/>
      <c r="R91" s="3"/>
      <c r="T91" s="6"/>
      <c r="U91" s="6"/>
      <c r="V91" s="6"/>
      <c r="W91" s="6"/>
      <c r="X91" s="6"/>
      <c r="Y91" s="6"/>
    </row>
    <row r="92" spans="13:26" ht="14.4" thickBot="1" x14ac:dyDescent="0.3">
      <c r="M92" s="3" t="s">
        <v>66</v>
      </c>
      <c r="N92" s="3">
        <v>0</v>
      </c>
      <c r="O92" s="3"/>
      <c r="P92" s="3"/>
      <c r="Q92" s="3"/>
      <c r="R92" s="3"/>
      <c r="T92" s="6" t="s">
        <v>66</v>
      </c>
      <c r="U92" s="67">
        <f>N98</f>
        <v>0</v>
      </c>
      <c r="V92" s="6"/>
      <c r="W92" s="6"/>
      <c r="X92" s="6"/>
      <c r="Y92" s="6"/>
    </row>
    <row r="93" spans="13:26" x14ac:dyDescent="0.25">
      <c r="M93" s="3"/>
      <c r="N93" s="3" t="s">
        <v>20</v>
      </c>
      <c r="O93" s="3"/>
      <c r="P93" s="3"/>
      <c r="Q93" s="3"/>
      <c r="R93" s="3"/>
      <c r="T93" s="6"/>
      <c r="U93" s="6" t="s">
        <v>20</v>
      </c>
      <c r="V93" s="6"/>
      <c r="W93" s="6"/>
      <c r="X93" s="6"/>
      <c r="Y93" s="6"/>
    </row>
    <row r="94" spans="13:26" ht="14.4" thickBot="1" x14ac:dyDescent="0.3">
      <c r="M94" s="3"/>
      <c r="N94" s="3"/>
      <c r="O94" s="3" t="s">
        <v>5</v>
      </c>
      <c r="P94" s="3" t="s">
        <v>49</v>
      </c>
      <c r="Q94" s="3" t="s">
        <v>63</v>
      </c>
      <c r="R94" s="61" t="s">
        <v>51</v>
      </c>
      <c r="T94" s="6"/>
      <c r="U94" s="6"/>
      <c r="V94" s="6" t="s">
        <v>5</v>
      </c>
      <c r="W94" s="6" t="s">
        <v>49</v>
      </c>
      <c r="X94" s="6" t="s">
        <v>63</v>
      </c>
      <c r="Y94" s="62" t="s">
        <v>51</v>
      </c>
    </row>
    <row r="95" spans="13:26" ht="14.4" thickBot="1" x14ac:dyDescent="0.3">
      <c r="M95" s="3" t="s">
        <v>72</v>
      </c>
      <c r="N95" s="13">
        <f>P95*R95</f>
        <v>96000</v>
      </c>
      <c r="O95" s="3" t="s">
        <v>5</v>
      </c>
      <c r="P95" s="3">
        <v>1600</v>
      </c>
      <c r="Q95" s="3"/>
      <c r="R95" s="3">
        <v>60</v>
      </c>
      <c r="T95" s="6" t="s">
        <v>72</v>
      </c>
      <c r="U95" s="14"/>
      <c r="V95" s="6" t="s">
        <v>5</v>
      </c>
      <c r="W95" s="6"/>
      <c r="X95" s="6"/>
      <c r="Y95" s="6">
        <v>70</v>
      </c>
    </row>
    <row r="96" spans="13:26" x14ac:dyDescent="0.25">
      <c r="M96" s="3"/>
      <c r="N96" s="3" t="s">
        <v>22</v>
      </c>
      <c r="O96" s="3"/>
      <c r="P96" s="3"/>
      <c r="Q96" s="3"/>
      <c r="R96" s="3"/>
      <c r="T96" s="6"/>
      <c r="U96" s="6" t="s">
        <v>22</v>
      </c>
      <c r="V96" s="6"/>
      <c r="W96" s="6"/>
      <c r="X96" s="6"/>
      <c r="Y96" s="6"/>
    </row>
    <row r="97" spans="13:25" ht="14.4" thickBot="1" x14ac:dyDescent="0.3">
      <c r="M97" s="3"/>
      <c r="N97" s="3"/>
      <c r="O97" s="3" t="s">
        <v>5</v>
      </c>
      <c r="P97" s="3" t="s">
        <v>59</v>
      </c>
      <c r="Q97" s="3" t="s">
        <v>63</v>
      </c>
      <c r="R97" s="61" t="s">
        <v>51</v>
      </c>
      <c r="T97" s="6"/>
      <c r="U97" s="6"/>
      <c r="V97" s="6" t="s">
        <v>5</v>
      </c>
      <c r="W97" s="6" t="s">
        <v>59</v>
      </c>
      <c r="X97" s="6" t="s">
        <v>63</v>
      </c>
      <c r="Y97" s="62" t="s">
        <v>51</v>
      </c>
    </row>
    <row r="98" spans="13:25" ht="14.4" thickBot="1" x14ac:dyDescent="0.3">
      <c r="M98" s="3" t="s">
        <v>71</v>
      </c>
      <c r="N98" s="67">
        <f>R98*P98</f>
        <v>0</v>
      </c>
      <c r="O98" s="3" t="s">
        <v>5</v>
      </c>
      <c r="P98" s="49">
        <f>R29</f>
        <v>0</v>
      </c>
      <c r="Q98" s="3" t="s">
        <v>63</v>
      </c>
      <c r="R98" s="3">
        <f>M35</f>
        <v>0</v>
      </c>
      <c r="T98" s="6" t="s">
        <v>71</v>
      </c>
      <c r="U98" s="14">
        <f>Y98*W98</f>
        <v>0</v>
      </c>
      <c r="V98" s="6" t="s">
        <v>5</v>
      </c>
      <c r="W98" s="60">
        <f>Y29</f>
        <v>0</v>
      </c>
      <c r="X98" s="6" t="s">
        <v>63</v>
      </c>
      <c r="Y98" s="6">
        <f>T35</f>
        <v>0</v>
      </c>
    </row>
    <row r="99" spans="13:25" ht="14.4" thickBot="1" x14ac:dyDescent="0.3">
      <c r="M99" s="3"/>
      <c r="N99" s="3" t="s">
        <v>5</v>
      </c>
      <c r="O99" s="3"/>
      <c r="P99" s="3"/>
      <c r="Q99" s="3"/>
      <c r="R99" s="3"/>
      <c r="T99" s="6"/>
      <c r="U99" s="6" t="s">
        <v>5</v>
      </c>
      <c r="V99" s="6"/>
      <c r="W99" s="6"/>
      <c r="X99" s="6"/>
      <c r="Y99" s="6"/>
    </row>
    <row r="100" spans="13:25" ht="14.4" thickBot="1" x14ac:dyDescent="0.3">
      <c r="M100" s="26" t="s">
        <v>46</v>
      </c>
      <c r="N100" s="27">
        <f>N92+N95-N98</f>
        <v>96000</v>
      </c>
      <c r="O100" s="3"/>
      <c r="P100" s="3"/>
      <c r="Q100" s="3"/>
      <c r="R100" s="3"/>
      <c r="T100" s="24" t="s">
        <v>46</v>
      </c>
      <c r="U100" s="25"/>
      <c r="V100" s="6"/>
      <c r="W100" s="6"/>
      <c r="X100" s="6"/>
      <c r="Y100" s="6"/>
    </row>
    <row r="101" spans="13:25" x14ac:dyDescent="0.25">
      <c r="M101" s="3"/>
      <c r="N101" s="3"/>
      <c r="O101" s="3"/>
      <c r="P101" s="3"/>
      <c r="Q101" s="3"/>
      <c r="R101" s="3"/>
      <c r="T101" s="6"/>
      <c r="U101" s="6"/>
      <c r="V101" s="6"/>
      <c r="W101" s="6"/>
      <c r="X101" s="6"/>
      <c r="Y101" s="6"/>
    </row>
    <row r="102" spans="13:25" x14ac:dyDescent="0.25">
      <c r="M102" s="3" t="s">
        <v>17</v>
      </c>
      <c r="N102" s="3">
        <f>N90-N100</f>
        <v>156000</v>
      </c>
      <c r="O102" s="3"/>
      <c r="P102" s="3"/>
      <c r="Q102" s="3"/>
      <c r="R102" s="3"/>
      <c r="T102" s="6" t="s">
        <v>17</v>
      </c>
      <c r="U102" s="6"/>
      <c r="V102" s="6"/>
      <c r="W102" s="6"/>
      <c r="X102" s="6"/>
      <c r="Y102" s="6"/>
    </row>
    <row r="103" spans="13:25" x14ac:dyDescent="0.25">
      <c r="M103" s="3"/>
      <c r="N103" s="3"/>
      <c r="O103" s="3"/>
      <c r="P103" s="3"/>
      <c r="Q103" s="3"/>
      <c r="R103" s="3"/>
      <c r="T103" s="6"/>
      <c r="U103" s="6"/>
      <c r="V103" s="6"/>
      <c r="W103" s="6"/>
      <c r="X103" s="6"/>
      <c r="Y103" s="6"/>
    </row>
    <row r="104" spans="13:25" x14ac:dyDescent="0.25">
      <c r="M104" s="3" t="s">
        <v>68</v>
      </c>
      <c r="N104" s="3" t="s">
        <v>5</v>
      </c>
      <c r="O104" s="3"/>
      <c r="P104" s="3" t="s">
        <v>64</v>
      </c>
      <c r="Q104" s="3" t="s">
        <v>63</v>
      </c>
      <c r="R104" s="3" t="s">
        <v>67</v>
      </c>
      <c r="T104" s="6" t="s">
        <v>68</v>
      </c>
      <c r="U104" s="6"/>
      <c r="V104" s="6" t="s">
        <v>5</v>
      </c>
      <c r="W104" s="6" t="s">
        <v>64</v>
      </c>
      <c r="X104" s="6" t="s">
        <v>63</v>
      </c>
      <c r="Y104" s="6" t="s">
        <v>67</v>
      </c>
    </row>
    <row r="105" spans="13:25" x14ac:dyDescent="0.25">
      <c r="M105" s="3"/>
      <c r="N105" s="3">
        <f>P105*R105</f>
        <v>14000</v>
      </c>
      <c r="O105" s="3"/>
      <c r="P105" s="3">
        <v>1400</v>
      </c>
      <c r="Q105" s="3" t="s">
        <v>63</v>
      </c>
      <c r="R105" s="3">
        <v>10</v>
      </c>
      <c r="T105" s="6"/>
      <c r="U105" s="6"/>
      <c r="V105" s="6"/>
      <c r="W105" s="6"/>
      <c r="X105" s="6" t="s">
        <v>63</v>
      </c>
      <c r="Y105" s="6"/>
    </row>
    <row r="106" spans="13:25" x14ac:dyDescent="0.25">
      <c r="M106" s="3"/>
      <c r="N106" s="3"/>
      <c r="O106" s="3"/>
      <c r="P106" s="3"/>
      <c r="Q106" s="3"/>
      <c r="R106" s="3"/>
      <c r="T106" s="6"/>
      <c r="U106" s="6"/>
      <c r="V106" s="6"/>
      <c r="W106" s="6"/>
      <c r="X106" s="6"/>
      <c r="Y106" s="6"/>
    </row>
    <row r="107" spans="13:25" x14ac:dyDescent="0.25">
      <c r="M107" s="3" t="s">
        <v>75</v>
      </c>
      <c r="N107" s="3">
        <f>N102-N105</f>
        <v>142000</v>
      </c>
      <c r="O107" s="3"/>
      <c r="P107" s="3"/>
      <c r="Q107" s="3"/>
      <c r="R107" s="3"/>
      <c r="T107" s="6" t="s">
        <v>75</v>
      </c>
      <c r="U107" s="6"/>
      <c r="V107" s="6"/>
      <c r="W107" s="6"/>
      <c r="X107" s="6"/>
      <c r="Y107" s="6"/>
    </row>
    <row r="108" spans="13:25" x14ac:dyDescent="0.25">
      <c r="M108" s="3"/>
      <c r="N108" s="3"/>
      <c r="O108" s="3"/>
      <c r="P108" s="3"/>
      <c r="Q108" s="3"/>
      <c r="R108" s="3"/>
      <c r="T108" s="6"/>
      <c r="U108" s="6"/>
      <c r="V108" s="6"/>
      <c r="W108" s="6"/>
      <c r="X108" s="6"/>
      <c r="Y108" s="6"/>
    </row>
    <row r="109" spans="13:25" x14ac:dyDescent="0.25">
      <c r="M109" s="3" t="s">
        <v>48</v>
      </c>
      <c r="N109" s="3">
        <v>80000</v>
      </c>
      <c r="O109" s="3" t="s">
        <v>55</v>
      </c>
      <c r="P109" s="3"/>
      <c r="Q109" s="3"/>
      <c r="R109" s="3"/>
      <c r="T109" s="6" t="s">
        <v>48</v>
      </c>
      <c r="U109" s="6"/>
      <c r="V109" s="6" t="s">
        <v>55</v>
      </c>
      <c r="W109" s="6"/>
      <c r="X109" s="6"/>
      <c r="Y109" s="6"/>
    </row>
    <row r="110" spans="13:25" x14ac:dyDescent="0.25">
      <c r="M110" s="3"/>
      <c r="N110" s="3"/>
      <c r="O110" s="3"/>
      <c r="P110" s="3"/>
      <c r="Q110" s="3"/>
      <c r="R110" s="3"/>
      <c r="T110" s="6"/>
      <c r="U110" s="6"/>
      <c r="V110" s="6"/>
      <c r="W110" s="6"/>
      <c r="X110" s="6"/>
      <c r="Y110" s="6"/>
    </row>
    <row r="111" spans="13:25" x14ac:dyDescent="0.25">
      <c r="M111" s="3" t="s">
        <v>69</v>
      </c>
      <c r="N111" s="3">
        <v>16000</v>
      </c>
      <c r="O111" s="3" t="s">
        <v>55</v>
      </c>
      <c r="P111" s="3"/>
      <c r="Q111" s="3"/>
      <c r="R111" s="3"/>
      <c r="T111" s="6" t="s">
        <v>69</v>
      </c>
      <c r="U111" s="6"/>
      <c r="V111" s="6" t="s">
        <v>55</v>
      </c>
      <c r="W111" s="6"/>
      <c r="X111" s="6"/>
      <c r="Y111" s="6"/>
    </row>
    <row r="112" spans="13:25" x14ac:dyDescent="0.25">
      <c r="M112" s="3" t="s">
        <v>76</v>
      </c>
      <c r="N112" s="3">
        <f>N107-N109-N111</f>
        <v>46000</v>
      </c>
      <c r="O112" s="3"/>
      <c r="P112" s="3"/>
      <c r="Q112" s="3"/>
      <c r="R112" s="3"/>
      <c r="T112" s="6"/>
      <c r="U112" s="6"/>
      <c r="V112" s="6"/>
      <c r="W112" s="6"/>
      <c r="X112" s="6"/>
      <c r="Y112" s="6"/>
    </row>
    <row r="113" spans="15:25" x14ac:dyDescent="0.25">
      <c r="O113" s="3"/>
      <c r="P113" s="3"/>
      <c r="Q113" s="3"/>
      <c r="R113" s="3"/>
      <c r="T113" s="6" t="s">
        <v>76</v>
      </c>
      <c r="U113" s="6"/>
      <c r="V113" s="6"/>
      <c r="W113" s="6"/>
      <c r="X113" s="6"/>
      <c r="Y113" s="6"/>
    </row>
    <row r="118" spans="15:25" x14ac:dyDescent="0.25">
      <c r="O118" s="1" t="s">
        <v>77</v>
      </c>
    </row>
    <row r="119" spans="15:25" x14ac:dyDescent="0.25">
      <c r="O119" s="1" t="s">
        <v>78</v>
      </c>
    </row>
    <row r="120" spans="15:25" x14ac:dyDescent="0.25">
      <c r="O120" s="1" t="s">
        <v>79</v>
      </c>
    </row>
    <row r="121" spans="15:25" x14ac:dyDescent="0.25">
      <c r="O121" s="1" t="s">
        <v>80</v>
      </c>
    </row>
    <row r="122" spans="15:25" x14ac:dyDescent="0.25">
      <c r="O122" s="1" t="s">
        <v>81</v>
      </c>
    </row>
    <row r="124" spans="15:25" x14ac:dyDescent="0.25">
      <c r="O124" s="1" t="s">
        <v>126</v>
      </c>
    </row>
    <row r="125" spans="15:25" x14ac:dyDescent="0.25">
      <c r="O125" s="1" t="s">
        <v>82</v>
      </c>
    </row>
    <row r="126" spans="15:25" x14ac:dyDescent="0.25">
      <c r="O126" s="1" t="s">
        <v>83</v>
      </c>
      <c r="Y126" s="1" t="s">
        <v>177</v>
      </c>
    </row>
    <row r="127" spans="15:25" x14ac:dyDescent="0.25">
      <c r="V127" s="1" t="s">
        <v>176</v>
      </c>
    </row>
    <row r="137" spans="14:27" ht="24.6" x14ac:dyDescent="0.25">
      <c r="N137" s="160"/>
      <c r="O137" s="160"/>
      <c r="P137" s="160"/>
      <c r="Q137" s="160"/>
      <c r="R137" s="160"/>
      <c r="S137" s="160"/>
      <c r="T137" s="160"/>
      <c r="U137" s="160"/>
      <c r="V137" s="160"/>
      <c r="W137" s="160"/>
      <c r="X137" s="160"/>
      <c r="Y137" s="160"/>
      <c r="Z137" s="160"/>
      <c r="AA137" s="160"/>
    </row>
    <row r="140" spans="14:27" ht="24.6" x14ac:dyDescent="0.25">
      <c r="O140" s="151" t="s">
        <v>61</v>
      </c>
      <c r="P140" s="151"/>
      <c r="Q140" s="151"/>
      <c r="R140" s="151"/>
      <c r="S140" s="151"/>
      <c r="T140" s="151"/>
      <c r="U140" s="68"/>
    </row>
    <row r="141" spans="14:27" x14ac:dyDescent="0.25">
      <c r="O141" s="3"/>
      <c r="P141" s="3"/>
      <c r="Q141" s="3" t="s">
        <v>5</v>
      </c>
      <c r="R141" s="3" t="s">
        <v>64</v>
      </c>
      <c r="S141" s="3" t="s">
        <v>63</v>
      </c>
      <c r="T141" s="3" t="s">
        <v>62</v>
      </c>
    </row>
    <row r="142" spans="14:27" x14ac:dyDescent="0.25">
      <c r="O142" s="3" t="s">
        <v>65</v>
      </c>
      <c r="P142" s="3"/>
      <c r="Q142" s="3" t="s">
        <v>5</v>
      </c>
      <c r="R142" s="3"/>
      <c r="S142" s="3" t="s">
        <v>63</v>
      </c>
      <c r="T142" s="3"/>
    </row>
    <row r="143" spans="14:27" x14ac:dyDescent="0.25">
      <c r="O143" s="3"/>
      <c r="P143" s="3"/>
      <c r="Q143" s="3"/>
      <c r="R143" s="3"/>
      <c r="S143" s="3"/>
      <c r="T143" s="3"/>
    </row>
    <row r="144" spans="14:27" x14ac:dyDescent="0.25">
      <c r="O144" s="6" t="s">
        <v>66</v>
      </c>
      <c r="P144" s="6">
        <v>0</v>
      </c>
      <c r="Q144" s="6"/>
      <c r="R144" s="6"/>
      <c r="S144" s="6"/>
      <c r="T144" s="6"/>
    </row>
    <row r="145" spans="15:23" x14ac:dyDescent="0.25">
      <c r="O145" s="6"/>
      <c r="P145" s="6" t="s">
        <v>20</v>
      </c>
      <c r="Q145" s="6"/>
      <c r="R145" s="6"/>
      <c r="S145" s="6"/>
      <c r="T145" s="6"/>
    </row>
    <row r="146" spans="15:23" ht="14.4" thickBot="1" x14ac:dyDescent="0.3">
      <c r="O146" s="6"/>
      <c r="P146" s="6"/>
      <c r="Q146" s="6" t="s">
        <v>5</v>
      </c>
      <c r="R146" s="6" t="s">
        <v>49</v>
      </c>
      <c r="S146" s="6" t="s">
        <v>63</v>
      </c>
      <c r="T146" s="6" t="s">
        <v>54</v>
      </c>
    </row>
    <row r="147" spans="15:23" ht="14.4" thickBot="1" x14ac:dyDescent="0.3">
      <c r="O147" s="6" t="s">
        <v>72</v>
      </c>
      <c r="P147" s="14">
        <f>T147*R147</f>
        <v>0</v>
      </c>
      <c r="Q147" s="6" t="s">
        <v>5</v>
      </c>
      <c r="R147" s="6">
        <v>1600</v>
      </c>
      <c r="S147" s="6"/>
      <c r="T147" s="6">
        <f>O137</f>
        <v>0</v>
      </c>
    </row>
    <row r="148" spans="15:23" x14ac:dyDescent="0.25">
      <c r="O148" s="6"/>
      <c r="P148" s="6" t="s">
        <v>22</v>
      </c>
      <c r="Q148" s="6"/>
      <c r="R148" s="6"/>
      <c r="S148" s="6"/>
      <c r="T148" s="6"/>
    </row>
    <row r="149" spans="15:23" ht="14.4" thickBot="1" x14ac:dyDescent="0.3">
      <c r="O149" s="6"/>
      <c r="P149" s="6"/>
      <c r="Q149" s="6" t="s">
        <v>5</v>
      </c>
      <c r="R149" s="6" t="s">
        <v>59</v>
      </c>
      <c r="S149" s="6" t="s">
        <v>63</v>
      </c>
      <c r="T149" s="6" t="s">
        <v>54</v>
      </c>
    </row>
    <row r="150" spans="15:23" ht="14.4" thickBot="1" x14ac:dyDescent="0.3">
      <c r="O150" s="6" t="s">
        <v>71</v>
      </c>
      <c r="P150" s="14"/>
      <c r="Q150" s="6" t="s">
        <v>5</v>
      </c>
      <c r="R150" s="6"/>
      <c r="S150" s="6" t="s">
        <v>63</v>
      </c>
      <c r="T150" s="6">
        <f>O137</f>
        <v>0</v>
      </c>
    </row>
    <row r="151" spans="15:23" ht="14.4" thickBot="1" x14ac:dyDescent="0.3">
      <c r="O151" s="6"/>
      <c r="P151" s="6" t="s">
        <v>5</v>
      </c>
      <c r="Q151" s="6"/>
      <c r="R151" s="6"/>
      <c r="S151" s="6"/>
      <c r="T151" s="6"/>
    </row>
    <row r="152" spans="15:23" ht="14.4" thickBot="1" x14ac:dyDescent="0.3">
      <c r="O152" s="24" t="s">
        <v>46</v>
      </c>
      <c r="P152" s="25">
        <f>P144+P147-P150</f>
        <v>0</v>
      </c>
      <c r="Q152" s="6"/>
      <c r="R152" s="6"/>
      <c r="S152" s="6"/>
      <c r="T152" s="6"/>
    </row>
    <row r="153" spans="15:23" x14ac:dyDescent="0.25">
      <c r="O153" s="3"/>
      <c r="P153" s="3"/>
      <c r="Q153" s="3"/>
      <c r="R153" s="3"/>
      <c r="S153" s="3"/>
      <c r="T153" s="3"/>
    </row>
    <row r="154" spans="15:23" x14ac:dyDescent="0.25">
      <c r="O154" s="3"/>
      <c r="P154" s="3" t="s">
        <v>5</v>
      </c>
      <c r="Q154" s="3"/>
      <c r="R154" s="3"/>
      <c r="S154" s="3"/>
      <c r="T154" s="3"/>
    </row>
    <row r="155" spans="15:23" x14ac:dyDescent="0.25">
      <c r="O155" s="3" t="s">
        <v>17</v>
      </c>
      <c r="P155" s="3"/>
      <c r="Q155" s="3"/>
      <c r="R155" s="3"/>
      <c r="S155" s="3"/>
      <c r="T155" s="3"/>
      <c r="W155" s="28"/>
    </row>
    <row r="156" spans="15:23" x14ac:dyDescent="0.25">
      <c r="O156" s="3"/>
      <c r="P156" s="3"/>
      <c r="Q156" s="3"/>
      <c r="R156" s="3"/>
      <c r="S156" s="3"/>
      <c r="T156" s="3"/>
      <c r="W156" s="28"/>
    </row>
    <row r="157" spans="15:23" x14ac:dyDescent="0.25">
      <c r="O157" s="3" t="s">
        <v>68</v>
      </c>
      <c r="P157" s="3" t="s">
        <v>5</v>
      </c>
      <c r="Q157" s="3"/>
      <c r="R157" s="3" t="s">
        <v>64</v>
      </c>
      <c r="S157" s="3" t="s">
        <v>63</v>
      </c>
      <c r="T157" s="3" t="s">
        <v>67</v>
      </c>
    </row>
    <row r="158" spans="15:23" x14ac:dyDescent="0.25">
      <c r="O158" s="3"/>
      <c r="P158" s="3"/>
      <c r="Q158" s="3"/>
      <c r="R158" s="3"/>
      <c r="S158" s="3"/>
      <c r="T158" s="3"/>
    </row>
    <row r="159" spans="15:23" x14ac:dyDescent="0.25">
      <c r="O159" s="3"/>
      <c r="P159" s="3"/>
      <c r="Q159" s="3"/>
      <c r="R159" s="3"/>
      <c r="S159" s="3"/>
      <c r="T159" s="3"/>
    </row>
    <row r="160" spans="15:23" x14ac:dyDescent="0.25">
      <c r="O160" s="3" t="s">
        <v>69</v>
      </c>
      <c r="P160" s="3"/>
      <c r="Q160" s="3"/>
      <c r="R160" s="3"/>
      <c r="S160" s="3"/>
      <c r="T160" s="3"/>
    </row>
    <row r="161" spans="15:25" x14ac:dyDescent="0.25">
      <c r="O161" s="3"/>
      <c r="P161" s="3"/>
      <c r="Q161" s="3"/>
      <c r="R161" s="3"/>
      <c r="S161" s="3"/>
      <c r="T161" s="3"/>
    </row>
    <row r="162" spans="15:25" x14ac:dyDescent="0.25">
      <c r="O162" s="3"/>
      <c r="P162" s="3"/>
      <c r="Q162" s="3"/>
      <c r="R162" s="3"/>
      <c r="S162" s="3"/>
      <c r="T162" s="3"/>
    </row>
    <row r="163" spans="15:25" x14ac:dyDescent="0.25">
      <c r="O163" s="3" t="s">
        <v>70</v>
      </c>
      <c r="P163" s="3"/>
      <c r="Q163" s="3"/>
      <c r="R163" s="3"/>
      <c r="S163" s="3"/>
      <c r="T163" s="3"/>
    </row>
    <row r="165" spans="15:25" x14ac:dyDescent="0.25">
      <c r="X165" s="28"/>
    </row>
    <row r="167" spans="15:25" ht="24.6" x14ac:dyDescent="0.25">
      <c r="O167" s="151" t="s">
        <v>73</v>
      </c>
      <c r="P167" s="151"/>
      <c r="Q167" s="151"/>
      <c r="R167" s="151"/>
      <c r="S167" s="151"/>
      <c r="T167" s="151"/>
      <c r="U167" s="68"/>
    </row>
    <row r="168" spans="15:25" x14ac:dyDescent="0.25">
      <c r="O168" s="3"/>
      <c r="P168" s="3"/>
      <c r="Q168" s="3" t="s">
        <v>5</v>
      </c>
      <c r="R168" s="3" t="s">
        <v>64</v>
      </c>
      <c r="S168" s="3" t="s">
        <v>63</v>
      </c>
      <c r="T168" s="3" t="s">
        <v>62</v>
      </c>
    </row>
    <row r="169" spans="15:25" x14ac:dyDescent="0.25">
      <c r="O169" s="3" t="s">
        <v>65</v>
      </c>
      <c r="P169" s="3"/>
      <c r="Q169" s="3" t="s">
        <v>5</v>
      </c>
      <c r="R169" s="3"/>
      <c r="S169" s="3" t="s">
        <v>63</v>
      </c>
      <c r="T169" s="3"/>
      <c r="V169" s="28"/>
      <c r="W169" s="28"/>
      <c r="X169" s="28"/>
      <c r="Y169" s="28"/>
    </row>
    <row r="170" spans="15:25" x14ac:dyDescent="0.25">
      <c r="O170" s="3"/>
      <c r="P170" s="3"/>
      <c r="Q170" s="3"/>
      <c r="R170" s="3"/>
      <c r="S170" s="3"/>
      <c r="T170" s="3"/>
      <c r="V170" s="28"/>
      <c r="W170" s="28"/>
      <c r="X170" s="28"/>
      <c r="Y170" s="28"/>
    </row>
    <row r="171" spans="15:25" x14ac:dyDescent="0.25">
      <c r="O171" s="6" t="s">
        <v>66</v>
      </c>
      <c r="P171" s="6">
        <v>0</v>
      </c>
      <c r="Q171" s="6"/>
      <c r="R171" s="6"/>
      <c r="S171" s="6"/>
      <c r="T171" s="6"/>
      <c r="V171" s="28"/>
      <c r="W171" s="28"/>
      <c r="X171" s="28"/>
      <c r="Y171" s="28"/>
    </row>
    <row r="172" spans="15:25" x14ac:dyDescent="0.25">
      <c r="O172" s="6"/>
      <c r="P172" s="6" t="s">
        <v>20</v>
      </c>
      <c r="Q172" s="6"/>
      <c r="R172" s="6"/>
      <c r="S172" s="6"/>
      <c r="T172" s="6"/>
      <c r="V172" s="28"/>
      <c r="W172" s="28"/>
      <c r="X172" s="28"/>
      <c r="Y172" s="28"/>
    </row>
    <row r="173" spans="15:25" ht="14.4" thickBot="1" x14ac:dyDescent="0.3">
      <c r="O173" s="6"/>
      <c r="P173" s="6"/>
      <c r="Q173" s="6" t="s">
        <v>5</v>
      </c>
      <c r="R173" s="6" t="s">
        <v>49</v>
      </c>
      <c r="S173" s="6" t="s">
        <v>63</v>
      </c>
      <c r="T173" s="6" t="s">
        <v>51</v>
      </c>
      <c r="V173" s="28"/>
      <c r="W173" s="28"/>
      <c r="X173" s="28"/>
      <c r="Y173" s="28"/>
    </row>
    <row r="174" spans="15:25" ht="14.4" thickBot="1" x14ac:dyDescent="0.3">
      <c r="O174" s="6" t="s">
        <v>72</v>
      </c>
      <c r="P174" s="14"/>
      <c r="Q174" s="6" t="s">
        <v>5</v>
      </c>
      <c r="R174" s="6"/>
      <c r="S174" s="6"/>
      <c r="T174" s="6"/>
      <c r="V174" s="28"/>
      <c r="W174" s="28"/>
      <c r="X174" s="28"/>
      <c r="Y174" s="28"/>
    </row>
    <row r="175" spans="15:25" x14ac:dyDescent="0.25">
      <c r="O175" s="6"/>
      <c r="P175" s="6" t="s">
        <v>22</v>
      </c>
      <c r="Q175" s="6"/>
      <c r="R175" s="6"/>
      <c r="S175" s="6"/>
      <c r="T175" s="6"/>
      <c r="V175" s="28"/>
      <c r="W175" s="28"/>
      <c r="X175" s="28"/>
      <c r="Y175" s="28"/>
    </row>
    <row r="176" spans="15:25" ht="14.4" thickBot="1" x14ac:dyDescent="0.3">
      <c r="O176" s="6"/>
      <c r="P176" s="6"/>
      <c r="Q176" s="6" t="s">
        <v>5</v>
      </c>
      <c r="R176" s="6" t="s">
        <v>59</v>
      </c>
      <c r="S176" s="6" t="s">
        <v>63</v>
      </c>
      <c r="T176" s="6" t="s">
        <v>51</v>
      </c>
      <c r="V176" s="28"/>
      <c r="W176" s="28"/>
      <c r="X176" s="28"/>
      <c r="Y176" s="28"/>
    </row>
    <row r="177" spans="15:25" ht="14.4" thickBot="1" x14ac:dyDescent="0.3">
      <c r="O177" s="6" t="s">
        <v>71</v>
      </c>
      <c r="P177" s="14"/>
      <c r="Q177" s="6" t="s">
        <v>5</v>
      </c>
      <c r="R177" s="6"/>
      <c r="S177" s="6" t="s">
        <v>63</v>
      </c>
      <c r="T177" s="6"/>
      <c r="V177" s="28"/>
      <c r="W177" s="28"/>
      <c r="X177" s="28"/>
      <c r="Y177" s="28"/>
    </row>
    <row r="178" spans="15:25" ht="14.4" thickBot="1" x14ac:dyDescent="0.3">
      <c r="O178" s="6"/>
      <c r="P178" s="6" t="s">
        <v>5</v>
      </c>
      <c r="Q178" s="6"/>
      <c r="R178" s="6"/>
      <c r="S178" s="6"/>
      <c r="T178" s="6"/>
      <c r="V178" s="28"/>
      <c r="W178" s="28"/>
      <c r="X178" s="28"/>
      <c r="Y178" s="28"/>
    </row>
    <row r="179" spans="15:25" ht="14.4" thickBot="1" x14ac:dyDescent="0.3">
      <c r="O179" s="24" t="s">
        <v>46</v>
      </c>
      <c r="P179" s="25"/>
      <c r="Q179" s="6"/>
      <c r="R179" s="6"/>
      <c r="S179" s="6"/>
      <c r="T179" s="6"/>
      <c r="V179" s="28"/>
      <c r="W179" s="28"/>
      <c r="X179" s="28"/>
      <c r="Y179" s="28"/>
    </row>
    <row r="180" spans="15:25" x14ac:dyDescent="0.25">
      <c r="O180" s="3"/>
      <c r="P180" s="3"/>
      <c r="Q180" s="3"/>
      <c r="R180" s="3"/>
      <c r="S180" s="3"/>
      <c r="T180" s="3"/>
      <c r="V180" s="28"/>
      <c r="W180" s="28"/>
      <c r="X180" s="28"/>
      <c r="Y180" s="28"/>
    </row>
    <row r="181" spans="15:25" x14ac:dyDescent="0.25">
      <c r="O181" s="3" t="s">
        <v>17</v>
      </c>
      <c r="P181" s="3"/>
      <c r="Q181" s="3"/>
      <c r="R181" s="3"/>
      <c r="S181" s="3"/>
      <c r="T181" s="3"/>
      <c r="V181" s="28"/>
      <c r="W181" s="28"/>
      <c r="X181" s="28"/>
      <c r="Y181" s="28"/>
    </row>
    <row r="182" spans="15:25" x14ac:dyDescent="0.25">
      <c r="O182" s="3"/>
      <c r="P182" s="3"/>
      <c r="Q182" s="3"/>
      <c r="R182" s="3"/>
      <c r="S182" s="3"/>
      <c r="T182" s="3"/>
      <c r="V182" s="28"/>
      <c r="W182" s="28"/>
      <c r="X182" s="28"/>
      <c r="Y182" s="28"/>
    </row>
    <row r="183" spans="15:25" x14ac:dyDescent="0.25">
      <c r="O183" s="3" t="s">
        <v>68</v>
      </c>
      <c r="P183" s="3" t="s">
        <v>5</v>
      </c>
      <c r="Q183" s="3"/>
      <c r="R183" s="3" t="s">
        <v>64</v>
      </c>
      <c r="S183" s="3" t="s">
        <v>63</v>
      </c>
      <c r="T183" s="3" t="s">
        <v>67</v>
      </c>
      <c r="V183" s="28"/>
      <c r="W183" s="28"/>
      <c r="X183" s="28"/>
      <c r="Y183" s="28"/>
    </row>
    <row r="184" spans="15:25" x14ac:dyDescent="0.25">
      <c r="O184" s="3"/>
      <c r="P184" s="3"/>
      <c r="Q184" s="3"/>
      <c r="R184" s="3"/>
      <c r="S184" s="3" t="s">
        <v>63</v>
      </c>
      <c r="T184" s="3"/>
      <c r="V184" s="28"/>
      <c r="W184" s="28"/>
      <c r="X184" s="28"/>
      <c r="Y184" s="28"/>
    </row>
    <row r="185" spans="15:25" x14ac:dyDescent="0.25">
      <c r="O185" s="3"/>
      <c r="P185" s="3"/>
      <c r="Q185" s="3"/>
      <c r="R185" s="3"/>
      <c r="S185" s="3"/>
      <c r="T185" s="3"/>
      <c r="V185" s="28"/>
      <c r="W185" s="28"/>
      <c r="X185" s="28"/>
      <c r="Y185" s="28"/>
    </row>
    <row r="186" spans="15:25" x14ac:dyDescent="0.25">
      <c r="O186" s="3" t="s">
        <v>75</v>
      </c>
      <c r="P186" s="3"/>
      <c r="Q186" s="3"/>
      <c r="R186" s="3"/>
      <c r="S186" s="3"/>
      <c r="T186" s="3"/>
    </row>
    <row r="187" spans="15:25" x14ac:dyDescent="0.25">
      <c r="O187" s="3"/>
      <c r="P187" s="3"/>
      <c r="Q187" s="3"/>
      <c r="R187" s="3"/>
      <c r="S187" s="3"/>
      <c r="T187" s="3"/>
    </row>
    <row r="188" spans="15:25" x14ac:dyDescent="0.25">
      <c r="O188" s="3" t="s">
        <v>48</v>
      </c>
      <c r="P188" s="3"/>
      <c r="Q188" s="3" t="s">
        <v>55</v>
      </c>
      <c r="R188" s="3"/>
      <c r="S188" s="3"/>
      <c r="T188" s="3"/>
    </row>
    <row r="189" spans="15:25" x14ac:dyDescent="0.25">
      <c r="O189" s="3"/>
      <c r="P189" s="3"/>
      <c r="Q189" s="3"/>
      <c r="R189" s="3"/>
      <c r="S189" s="3"/>
      <c r="T189" s="3"/>
    </row>
    <row r="190" spans="15:25" x14ac:dyDescent="0.25">
      <c r="O190" s="3" t="s">
        <v>69</v>
      </c>
      <c r="P190" s="3"/>
      <c r="Q190" s="3" t="s">
        <v>55</v>
      </c>
      <c r="R190" s="3"/>
      <c r="S190" s="3"/>
      <c r="T190" s="3"/>
    </row>
    <row r="191" spans="15:25" x14ac:dyDescent="0.25">
      <c r="O191" s="3"/>
      <c r="P191" s="3"/>
      <c r="Q191" s="3"/>
      <c r="R191" s="3"/>
      <c r="S191" s="3"/>
      <c r="T191" s="3"/>
    </row>
    <row r="192" spans="15:25" x14ac:dyDescent="0.25">
      <c r="O192" s="3" t="s">
        <v>76</v>
      </c>
      <c r="P192" s="3"/>
      <c r="Q192" s="3"/>
      <c r="R192" s="3"/>
      <c r="S192" s="3"/>
      <c r="T192" s="3"/>
    </row>
  </sheetData>
  <mergeCells count="10">
    <mergeCell ref="N23:Q23"/>
    <mergeCell ref="U23:W23"/>
    <mergeCell ref="O167:T167"/>
    <mergeCell ref="O140:T140"/>
    <mergeCell ref="L53:R53"/>
    <mergeCell ref="T53:Z53"/>
    <mergeCell ref="M88:S88"/>
    <mergeCell ref="T88:Z88"/>
    <mergeCell ref="N137:T137"/>
    <mergeCell ref="U137:AA13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C8FA4-5733-454C-9B9C-FA4EB81D5587}">
  <dimension ref="G2:Y61"/>
  <sheetViews>
    <sheetView rightToLeft="1" zoomScaleNormal="100" workbookViewId="0">
      <selection activeCell="H68" sqref="A66:H68"/>
    </sheetView>
  </sheetViews>
  <sheetFormatPr defaultRowHeight="13.8" x14ac:dyDescent="0.25"/>
  <cols>
    <col min="1" max="17" width="8.796875" style="103"/>
    <col min="18" max="18" width="15.3984375" style="103" bestFit="1" customWidth="1"/>
    <col min="19" max="19" width="8.796875" style="103"/>
    <col min="20" max="20" width="14.296875" style="103" bestFit="1" customWidth="1"/>
    <col min="21" max="22" width="8.796875" style="103"/>
    <col min="23" max="23" width="12.3984375" style="103" bestFit="1" customWidth="1"/>
    <col min="24" max="16384" width="8.796875" style="103"/>
  </cols>
  <sheetData>
    <row r="2" spans="16:25" ht="17.399999999999999" x14ac:dyDescent="0.25">
      <c r="P2" s="102"/>
      <c r="Q2" s="102"/>
      <c r="R2" s="102"/>
      <c r="S2" s="102"/>
      <c r="T2" s="102"/>
      <c r="U2" s="102"/>
      <c r="V2" s="102"/>
      <c r="W2" s="102"/>
      <c r="X2" s="102"/>
      <c r="Y2" s="102"/>
    </row>
    <row r="3" spans="16:25" ht="17.399999999999999" x14ac:dyDescent="0.25">
      <c r="P3" s="102"/>
      <c r="Q3" s="102"/>
      <c r="R3" s="102" t="s">
        <v>137</v>
      </c>
      <c r="S3" s="102"/>
      <c r="T3" s="102" t="s">
        <v>138</v>
      </c>
      <c r="U3" s="102"/>
      <c r="V3" s="102" t="s">
        <v>139</v>
      </c>
      <c r="W3" s="102"/>
      <c r="X3" s="102" t="s">
        <v>140</v>
      </c>
      <c r="Y3" s="102"/>
    </row>
    <row r="4" spans="16:25" ht="17.399999999999999" x14ac:dyDescent="0.25">
      <c r="P4" s="102"/>
      <c r="Q4" s="102"/>
      <c r="R4" s="102"/>
      <c r="S4" s="102"/>
      <c r="T4" s="102"/>
      <c r="U4" s="102"/>
      <c r="V4" s="102"/>
      <c r="W4" s="102"/>
      <c r="X4" s="102"/>
      <c r="Y4" s="102"/>
    </row>
    <row r="5" spans="16:25" ht="17.399999999999999" x14ac:dyDescent="0.25">
      <c r="P5" s="102"/>
      <c r="Q5" s="102"/>
      <c r="R5" s="102" t="s">
        <v>162</v>
      </c>
      <c r="S5" s="102"/>
      <c r="T5" s="102">
        <v>550</v>
      </c>
      <c r="U5" s="102"/>
      <c r="V5" s="102">
        <v>480</v>
      </c>
      <c r="W5" s="102"/>
      <c r="X5" s="102">
        <v>500</v>
      </c>
      <c r="Y5" s="102"/>
    </row>
    <row r="6" spans="16:25" ht="17.399999999999999" x14ac:dyDescent="0.25">
      <c r="P6" s="102"/>
      <c r="Q6" s="102"/>
      <c r="R6" s="102"/>
      <c r="S6" s="102"/>
      <c r="T6" s="102"/>
      <c r="U6" s="102"/>
      <c r="V6" s="102"/>
      <c r="W6" s="102"/>
      <c r="X6" s="102"/>
      <c r="Y6" s="102"/>
    </row>
    <row r="7" spans="16:25" ht="17.399999999999999" x14ac:dyDescent="0.25">
      <c r="P7" s="102"/>
      <c r="Q7" s="102"/>
      <c r="R7" s="102" t="s">
        <v>141</v>
      </c>
      <c r="S7" s="102"/>
      <c r="T7" s="139">
        <f>270+5%*T5</f>
        <v>297.5</v>
      </c>
      <c r="U7" s="102"/>
      <c r="V7" s="102">
        <f>121+5%*V5</f>
        <v>145</v>
      </c>
      <c r="W7" s="102"/>
      <c r="X7" s="102">
        <f>380+5%*X5</f>
        <v>405</v>
      </c>
      <c r="Y7" s="102"/>
    </row>
    <row r="8" spans="16:25" ht="17.399999999999999" x14ac:dyDescent="0.25">
      <c r="P8" s="102"/>
      <c r="Q8" s="102"/>
      <c r="R8" s="102"/>
      <c r="S8" s="102"/>
      <c r="T8" s="102"/>
      <c r="U8" s="102"/>
      <c r="V8" s="102"/>
      <c r="W8" s="102"/>
      <c r="X8" s="102"/>
      <c r="Y8" s="102"/>
    </row>
    <row r="9" spans="16:25" ht="17.399999999999999" x14ac:dyDescent="0.25">
      <c r="P9" s="102"/>
      <c r="Q9" s="102"/>
      <c r="R9" s="104" t="s">
        <v>142</v>
      </c>
      <c r="S9" s="104"/>
      <c r="T9" s="140"/>
      <c r="U9" s="104"/>
      <c r="V9" s="104"/>
      <c r="W9" s="104"/>
      <c r="X9" s="104"/>
      <c r="Y9" s="102"/>
    </row>
    <row r="10" spans="16:25" ht="17.399999999999999" x14ac:dyDescent="0.25">
      <c r="P10" s="102"/>
      <c r="Q10" s="102"/>
      <c r="R10" s="104"/>
      <c r="S10" s="104"/>
      <c r="T10" s="104"/>
      <c r="U10" s="104"/>
      <c r="V10" s="104"/>
      <c r="W10" s="104"/>
      <c r="X10" s="104"/>
      <c r="Y10" s="102"/>
    </row>
    <row r="11" spans="16:25" ht="17.399999999999999" x14ac:dyDescent="0.25">
      <c r="P11" s="102"/>
      <c r="Q11" s="102"/>
      <c r="R11" s="104" t="s">
        <v>143</v>
      </c>
      <c r="S11" s="104"/>
      <c r="T11" s="104"/>
      <c r="U11" s="104"/>
      <c r="V11" s="104"/>
      <c r="W11" s="104"/>
      <c r="X11" s="104"/>
      <c r="Y11" s="102"/>
    </row>
    <row r="12" spans="16:25" ht="17.399999999999999" x14ac:dyDescent="0.25">
      <c r="P12" s="102"/>
      <c r="Q12" s="102"/>
      <c r="R12" s="102"/>
      <c r="S12" s="102"/>
      <c r="T12" s="102"/>
      <c r="U12" s="102"/>
      <c r="V12" s="102"/>
      <c r="W12" s="102"/>
      <c r="X12" s="102"/>
      <c r="Y12" s="102"/>
    </row>
    <row r="13" spans="16:25" ht="17.399999999999999" x14ac:dyDescent="0.25">
      <c r="P13" s="102"/>
      <c r="Q13" s="102"/>
      <c r="R13" s="104" t="s">
        <v>144</v>
      </c>
      <c r="S13" s="102"/>
      <c r="T13" s="104"/>
      <c r="U13" s="104"/>
      <c r="V13" s="104"/>
      <c r="W13" s="104"/>
      <c r="X13" s="104"/>
      <c r="Y13" s="102"/>
    </row>
    <row r="14" spans="16:25" ht="17.399999999999999" x14ac:dyDescent="0.25">
      <c r="P14" s="102"/>
      <c r="Q14" s="102"/>
      <c r="R14" s="102"/>
      <c r="S14" s="102"/>
      <c r="T14" s="102"/>
      <c r="U14" s="102"/>
      <c r="V14" s="102"/>
      <c r="W14" s="102"/>
      <c r="X14" s="102"/>
      <c r="Y14" s="102"/>
    </row>
    <row r="15" spans="16:25" ht="18" thickBot="1" x14ac:dyDescent="0.3">
      <c r="P15" s="102"/>
      <c r="Q15" s="102"/>
      <c r="R15" s="102"/>
      <c r="S15" s="102"/>
      <c r="T15" s="102"/>
      <c r="U15" s="102"/>
      <c r="V15" s="102"/>
      <c r="W15" s="102"/>
      <c r="X15" s="102"/>
      <c r="Y15" s="102"/>
    </row>
    <row r="16" spans="16:25" ht="18" thickBot="1" x14ac:dyDescent="0.3">
      <c r="P16" s="102"/>
      <c r="R16" s="163" t="s">
        <v>145</v>
      </c>
      <c r="S16" s="164"/>
      <c r="T16" s="164"/>
      <c r="U16" s="164"/>
      <c r="V16" s="164"/>
      <c r="W16" s="165"/>
      <c r="X16" s="105">
        <f>SUM(T13,V13,X13)</f>
        <v>0</v>
      </c>
      <c r="Y16" s="102"/>
    </row>
    <row r="17" spans="13:25" ht="17.399999999999999" x14ac:dyDescent="0.25">
      <c r="P17" s="102"/>
      <c r="Q17" s="102"/>
      <c r="R17" s="102"/>
      <c r="S17" s="102"/>
      <c r="T17" s="102"/>
      <c r="U17" s="102"/>
      <c r="V17" s="102"/>
      <c r="W17" s="102"/>
      <c r="X17" s="102"/>
      <c r="Y17" s="102"/>
    </row>
    <row r="18" spans="13:25" ht="17.399999999999999" x14ac:dyDescent="0.25">
      <c r="P18" s="102"/>
      <c r="Q18" s="102"/>
      <c r="R18" s="102"/>
      <c r="S18" s="102"/>
      <c r="T18" s="102"/>
      <c r="U18" s="102"/>
      <c r="V18" s="102"/>
      <c r="W18" s="102"/>
      <c r="X18" s="102"/>
      <c r="Y18" s="102"/>
    </row>
    <row r="19" spans="13:25" x14ac:dyDescent="0.25">
      <c r="Q19" s="106"/>
    </row>
    <row r="21" spans="13:25" x14ac:dyDescent="0.25">
      <c r="R21" s="103" t="s">
        <v>146</v>
      </c>
    </row>
    <row r="22" spans="13:25" ht="14.4" thickBot="1" x14ac:dyDescent="0.3">
      <c r="R22" s="161" t="e">
        <f>T22/T23</f>
        <v>#DIV/0!</v>
      </c>
      <c r="S22" s="161" t="s">
        <v>5</v>
      </c>
      <c r="U22" s="103" t="s">
        <v>147</v>
      </c>
    </row>
    <row r="23" spans="13:25" ht="14.4" thickTop="1" x14ac:dyDescent="0.25">
      <c r="R23" s="161"/>
      <c r="S23" s="161"/>
      <c r="T23" s="107">
        <f>X16</f>
        <v>0</v>
      </c>
    </row>
    <row r="24" spans="13:25" x14ac:dyDescent="0.25">
      <c r="R24" s="103" t="s">
        <v>163</v>
      </c>
    </row>
    <row r="28" spans="13:25" x14ac:dyDescent="0.25">
      <c r="P28" s="103" t="s">
        <v>148</v>
      </c>
      <c r="R28" s="103">
        <f>V28*T28</f>
        <v>0</v>
      </c>
      <c r="S28" s="103" t="s">
        <v>5</v>
      </c>
      <c r="T28" s="103">
        <f>T11</f>
        <v>0</v>
      </c>
      <c r="U28" s="103" t="s">
        <v>63</v>
      </c>
      <c r="W28" s="103" t="s">
        <v>163</v>
      </c>
    </row>
    <row r="30" spans="13:25" x14ac:dyDescent="0.25">
      <c r="M30" s="108"/>
      <c r="N30" s="108" t="s">
        <v>149</v>
      </c>
      <c r="O30" s="108"/>
      <c r="P30" s="108" t="s">
        <v>150</v>
      </c>
      <c r="Q30" s="108"/>
      <c r="R30" s="108">
        <f t="shared" ref="R30:R32" si="0">V30*T30</f>
        <v>0</v>
      </c>
      <c r="S30" s="103" t="s">
        <v>5</v>
      </c>
      <c r="T30" s="103">
        <f>V11</f>
        <v>0</v>
      </c>
      <c r="U30" s="103" t="s">
        <v>63</v>
      </c>
      <c r="W30" s="103" t="s">
        <v>163</v>
      </c>
    </row>
    <row r="32" spans="13:25" x14ac:dyDescent="0.25">
      <c r="P32" s="103" t="s">
        <v>151</v>
      </c>
      <c r="R32" s="103">
        <f t="shared" si="0"/>
        <v>0</v>
      </c>
      <c r="S32" s="103" t="s">
        <v>5</v>
      </c>
      <c r="T32" s="103">
        <f>X11</f>
        <v>0</v>
      </c>
      <c r="U32" s="103" t="s">
        <v>63</v>
      </c>
      <c r="W32" s="103" t="s">
        <v>163</v>
      </c>
    </row>
    <row r="43" spans="18:22" x14ac:dyDescent="0.25">
      <c r="R43" s="103" t="s">
        <v>152</v>
      </c>
      <c r="S43" s="103" t="s">
        <v>5</v>
      </c>
      <c r="T43" s="103" t="s">
        <v>153</v>
      </c>
      <c r="U43" s="103" t="s">
        <v>63</v>
      </c>
      <c r="V43" s="103" t="str">
        <f>W49</f>
        <v>רווח לפני מס</v>
      </c>
    </row>
    <row r="44" spans="18:22" ht="14.4" thickBot="1" x14ac:dyDescent="0.3">
      <c r="T44" s="109"/>
      <c r="U44" s="103" t="s">
        <v>63</v>
      </c>
      <c r="V44" s="103" t="s">
        <v>154</v>
      </c>
    </row>
    <row r="45" spans="18:22" ht="14.4" thickBot="1" x14ac:dyDescent="0.3">
      <c r="S45" s="103" t="s">
        <v>5</v>
      </c>
      <c r="U45" s="103" t="s">
        <v>63</v>
      </c>
      <c r="V45" s="141"/>
    </row>
    <row r="46" spans="18:22" x14ac:dyDescent="0.25">
      <c r="R46" s="103" t="s">
        <v>155</v>
      </c>
      <c r="S46" s="103" t="s">
        <v>156</v>
      </c>
    </row>
    <row r="47" spans="18:22" x14ac:dyDescent="0.25">
      <c r="T47" s="106">
        <f>V45</f>
        <v>0</v>
      </c>
      <c r="U47" s="103" t="s">
        <v>5</v>
      </c>
      <c r="V47" s="106" t="s">
        <v>154</v>
      </c>
    </row>
    <row r="49" spans="7:23" ht="14.4" thickBot="1" x14ac:dyDescent="0.3">
      <c r="S49" s="103" t="s">
        <v>157</v>
      </c>
      <c r="U49" s="103" t="s">
        <v>20</v>
      </c>
      <c r="W49" s="106" t="s">
        <v>154</v>
      </c>
    </row>
    <row r="50" spans="7:23" ht="14.4" thickTop="1" x14ac:dyDescent="0.25">
      <c r="G50" s="110"/>
      <c r="O50" s="103" t="s">
        <v>158</v>
      </c>
      <c r="Q50" s="103" t="s">
        <v>5</v>
      </c>
      <c r="R50" s="162" t="s">
        <v>144</v>
      </c>
      <c r="S50" s="162"/>
      <c r="T50" s="162"/>
      <c r="U50" s="162"/>
      <c r="V50" s="162"/>
      <c r="W50" s="162"/>
    </row>
    <row r="51" spans="7:23" x14ac:dyDescent="0.25">
      <c r="O51" s="103" t="s">
        <v>159</v>
      </c>
    </row>
    <row r="52" spans="7:23" ht="14.4" thickBot="1" x14ac:dyDescent="0.3">
      <c r="O52" s="103" t="s">
        <v>160</v>
      </c>
    </row>
    <row r="53" spans="7:23" ht="14.4" thickBot="1" x14ac:dyDescent="0.3">
      <c r="P53" s="141"/>
      <c r="Q53" s="103" t="s">
        <v>5</v>
      </c>
      <c r="U53" s="103" t="s">
        <v>20</v>
      </c>
      <c r="W53" s="142"/>
    </row>
    <row r="54" spans="7:23" ht="14.4" thickTop="1" x14ac:dyDescent="0.25">
      <c r="R54" s="162"/>
      <c r="S54" s="162"/>
      <c r="T54" s="162"/>
      <c r="U54" s="162"/>
      <c r="V54" s="162"/>
      <c r="W54" s="162"/>
    </row>
    <row r="55" spans="7:23" x14ac:dyDescent="0.25">
      <c r="O55" s="103" t="s">
        <v>161</v>
      </c>
    </row>
    <row r="57" spans="7:23" x14ac:dyDescent="0.25">
      <c r="N57" s="108"/>
      <c r="O57" s="108" t="s">
        <v>148</v>
      </c>
      <c r="P57" s="108"/>
      <c r="Q57" s="108">
        <f>S57*U57</f>
        <v>0</v>
      </c>
      <c r="R57" s="103" t="s">
        <v>5</v>
      </c>
      <c r="S57" s="103">
        <f>T28</f>
        <v>0</v>
      </c>
      <c r="T57" s="103" t="s">
        <v>63</v>
      </c>
      <c r="V57" s="103" t="s">
        <v>163</v>
      </c>
    </row>
    <row r="59" spans="7:23" x14ac:dyDescent="0.25">
      <c r="N59" s="111"/>
      <c r="O59" s="111" t="s">
        <v>150</v>
      </c>
      <c r="P59" s="111"/>
      <c r="Q59" s="111">
        <f>S59*U59</f>
        <v>0</v>
      </c>
      <c r="R59" s="103" t="s">
        <v>5</v>
      </c>
      <c r="S59" s="103">
        <f>T30</f>
        <v>0</v>
      </c>
      <c r="T59" s="103" t="s">
        <v>63</v>
      </c>
      <c r="V59" s="103" t="s">
        <v>163</v>
      </c>
    </row>
    <row r="61" spans="7:23" x14ac:dyDescent="0.25">
      <c r="O61" s="103" t="s">
        <v>151</v>
      </c>
      <c r="Q61" s="103">
        <f>S61*U61</f>
        <v>0</v>
      </c>
      <c r="R61" s="103" t="s">
        <v>5</v>
      </c>
      <c r="S61" s="103">
        <f>T32</f>
        <v>0</v>
      </c>
      <c r="T61" s="103" t="s">
        <v>63</v>
      </c>
      <c r="V61" s="103" t="s">
        <v>163</v>
      </c>
    </row>
  </sheetData>
  <mergeCells count="5">
    <mergeCell ref="R22:R23"/>
    <mergeCell ref="R50:W50"/>
    <mergeCell ref="R54:W54"/>
    <mergeCell ref="R16:W16"/>
    <mergeCell ref="S22:S2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7</vt:i4>
      </vt:variant>
      <vt:variant>
        <vt:lpstr>טווחים בעלי שם</vt:lpstr>
      </vt:variant>
      <vt:variant>
        <vt:i4>2</vt:i4>
      </vt:variant>
    </vt:vector>
  </HeadingPairs>
  <TitlesOfParts>
    <vt:vector size="9" baseType="lpstr">
      <vt:lpstr>נושאים</vt:lpstr>
      <vt:lpstr>דף נוסחאות</vt:lpstr>
      <vt:lpstr>מבצע!</vt:lpstr>
      <vt:lpstr>תמחיר לפי הזמנה</vt:lpstr>
      <vt:lpstr>מחלקות שירות</vt:lpstr>
      <vt:lpstr>תמחיר ספיגה-תמחיר תרומה</vt:lpstr>
      <vt:lpstr>נק איזון רב מוצרית</vt:lpstr>
      <vt:lpstr>סך_שירות_2</vt:lpstr>
      <vt:lpstr>סך2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משתמש</dc:creator>
  <cp:lastModifiedBy>roy idan</cp:lastModifiedBy>
  <dcterms:created xsi:type="dcterms:W3CDTF">2015-06-05T18:19:34Z</dcterms:created>
  <dcterms:modified xsi:type="dcterms:W3CDTF">2025-07-24T07:11:04Z</dcterms:modified>
</cp:coreProperties>
</file>