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משתמש\Desktop\לימודיות 2025\לימודיות סמסטר ב 2025\חשבונאות פיננסית ב 2025\"/>
    </mc:Choice>
  </mc:AlternateContent>
  <xr:revisionPtr revIDLastSave="0" documentId="13_ncr:1_{1A325855-ADFD-457B-B705-3EB271F4BB03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הון עצמי" sheetId="2" r:id="rId1"/>
    <sheet name="גיליון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5" i="2" l="1"/>
  <c r="C22" i="2"/>
  <c r="I22" i="2"/>
  <c r="C10" i="2"/>
  <c r="I31" i="2"/>
  <c r="F18" i="2"/>
  <c r="D18" i="2"/>
  <c r="D33" i="2" s="1"/>
  <c r="F10" i="2"/>
  <c r="I6" i="2"/>
  <c r="I4" i="2"/>
  <c r="E29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tc={309FC0E3-DCCE-4F92-8A65-028DC8E2B665}</author>
    <author>tc={B7DCE3DC-6269-4DD5-82B1-AF3E84EA0683}</author>
    <author>tc={C52058D6-2AF3-43F4-8195-E3425E2562E2}</author>
    <author>tc={9BFB491E-1F9B-47D6-BEEC-45B95F8BDF20}</author>
    <author>tc={50A32661-1E1D-4391-B3A0-BF51559ABE3F}</author>
    <author>tc={713E2DF0-CE45-41DB-BCDD-CCCAAAADA5CF}</author>
    <author>tc={AB4FCE1B-C2B1-48CD-BECC-A6B7A271DA8E}</author>
    <author>tc={239D14DC-EDD2-4365-A45B-C2665722F5CC}</author>
    <author>tc={409457AA-1F71-4BDB-8359-B11CD03F262F}</author>
    <author>tc={BDF9C3DD-ECC4-4231-9E83-73DEF8A94247}</author>
    <author>tc={F60D9B6A-1629-457C-8A8F-5A1273BEAFE6}</author>
  </authors>
  <commentList>
    <comment ref="F1" authorId="0" shapeId="0" xr:uid="{309FC0E3-DCCE-4F92-8A65-028DC8E2B665}">
      <text>
        <t xml:space="preserve">[הערה משורשרת]
גירסת Excel שברשותך מאפשרת לך לקרוא הערה משורשרת זו; עם זאת, כל שינויי העריכה שיתבצעו בה יוסרו אם הקובץ ייפתח בגירסה חדשה יותר של Excel. למידע נוסף: https://go.microsoft.com/fwlink/?linkid=870924
הערה:
    בסעיף 4 הצצנו וראינו שהפעם קיים תקבולים על חשבון כתבי אופציה
</t>
      </text>
    </comment>
    <comment ref="I3" authorId="1" shapeId="0" xr:uid="{B7DCE3DC-6269-4DD5-82B1-AF3E84EA0683}">
      <text>
        <t>[הערה משורשרת]
גירסת Excel שברשותך מאפשרת לך לקרוא הערה משורשרת זו; עם זאת, כל שינויי העריכה שיתבצעו בה יוסרו אם הקובץ ייפתח בגירסה חדשה יותר של Excel. למידע נוסף: https://go.microsoft.com/fwlink/?linkid=870924
הערה:
    מומשו כבר חצי מהאופציות ולכן חייבים כבר לבטל (לכן ב - ) חצי מהתקבולים שהיו על החשבון (חצי מ 200000)</t>
      </text>
    </comment>
    <comment ref="C4" authorId="2" shapeId="0" xr:uid="{C52058D6-2AF3-43F4-8195-E3425E2562E2}">
      <text>
        <t xml:space="preserve">[הערה משורשרת]
גירסת Excel שברשותך מאפשרת לך לקרוא הערה משורשרת זו; עם זאת, כל שינויי העריכה שיתבצעו בה יוסרו אם הקובץ ייפתח בגירסה חדשה יותר של Excel. למידע נוסף: https://go.microsoft.com/fwlink/?linkid=870924
הערה:
    מדובר בי.פ (כי לקחנו את י.ס של 2020)
</t>
      </text>
    </comment>
    <comment ref="E5" authorId="3" shapeId="0" xr:uid="{9BFB491E-1F9B-47D6-BEEC-45B95F8BDF20}">
      <text>
        <t xml:space="preserve">[הערה משורשרת]
גירסת Excel שברשותך מאפשרת לך לקרוא הערה משורשרת זו; עם זאת, כל שינויי העריכה שיתבצעו בה יוסרו אם הקובץ ייפתח בגירסה חדשה יותר של Excel. למידע נוסף: https://go.microsoft.com/fwlink/?linkid=870924
הערה:
    תמיד ההפרש בין מה שהתקבל לבין מה שהונפק יילך לפרמיה
</t>
      </text>
    </comment>
    <comment ref="I5" authorId="4" shapeId="0" xr:uid="{50A32661-1E1D-4391-B3A0-BF51559ABE3F}">
      <text>
        <t xml:space="preserve">[הערה משורשרת]
גירסת Excel שברשותך מאפשרת לך לקרוא הערה משורשרת זו; עם זאת, כל שינויי העריכה שיתבצעו בה יוסרו אם הקובץ ייפתח בגירסה חדשה יותר של Excel. למידע נוסף: https://go.microsoft.com/fwlink/?linkid=870924
הערה:
    הסכום שנכנס לנו לבנק מההנפקה
</t>
      </text>
    </comment>
    <comment ref="F10" authorId="5" shapeId="0" xr:uid="{713E2DF0-CE45-41DB-BCDD-CCCAAAADA5CF}">
      <text>
        <t>[הערה משורשרת]
גירסת Excel שברשותך מאפשרת לך לקרוא הערה משורשרת זו; עם זאת, כל שינויי העריכה שיתבצעו בה יוסרו אם הקובץ ייפתח בגירסה חדשה יותר של Excel. למידע נוסף: https://go.microsoft.com/fwlink/?linkid=870924
הערה:
    ברגע שמומשו חצי מכתבי האופציות יהיה עלינו לבטל (לכן ב -) גם חצי מהתקבולים שהיו על החשבון (כלומר חצי מ 200000). בקיצור, מבטלים את מה שמומש...מתוך ה 200000 שהיו על החשבון...</t>
      </text>
    </comment>
    <comment ref="G14" authorId="6" shapeId="0" xr:uid="{AB4FCE1B-C2B1-48CD-BECC-A6B7A271DA8E}">
      <text>
        <t>[הערה משורשרת]
גירסת Excel שברשותך מאפשרת לך לקרוא הערה משורשרת זו; עם זאת, כל שינויי העריכה שיתבצעו בה יוסרו אם הקובץ ייפתח בגירסה חדשה יותר של Excel. למידע נוסף: https://go.microsoft.com/fwlink/?linkid=870924
הערה:
    הרי עודפים הם כל הרווחים שהצטברו</t>
      </text>
    </comment>
    <comment ref="G16" authorId="7" shapeId="0" xr:uid="{239D14DC-EDD2-4365-A45B-C2665722F5CC}">
      <text>
        <t xml:space="preserve">[הערה משורשרת]
גירסת Excel שברשותך מאפשרת לך לקרוא הערה משורשרת זו; עם זאת, כל שינויי העריכה שיתבצעו בה יוסרו אם הקובץ ייפתח בגירסה חדשה יותר של Excel. למידע נוסף: https://go.microsoft.com/fwlink/?linkid=870924
הערה:
    דיב תמיד יורד מהעודפים
</t>
      </text>
    </comment>
    <comment ref="F23" authorId="8" shapeId="0" xr:uid="{409457AA-1F71-4BDB-8359-B11CD03F262F}">
      <text>
        <t>[הערה משורשרת]
גירסת Excel שברשותך מאפשרת לך לקרוא הערה משורשרת זו; עם זאת, כל שינויי העריכה שיתבצעו בה יוסרו אם הקובץ ייפתח בגירסה חדשה יותר של Excel. למידע נוסף: https://go.microsoft.com/fwlink/?linkid=870924
הערה:
    יתרת האופציות נכון לסוף שנת 21 היא 100000 ולכן 50% ממנה זה 50000 ותמיד במימוש כתבי אופציה נשים במינוס.</t>
      </text>
    </comment>
    <comment ref="F27" authorId="9" shapeId="0" xr:uid="{BDF9C3DD-ECC4-4231-9E83-73DEF8A94247}">
      <text>
        <t>[הערה משורשרת]
גירסת Excel שברשותך מאפשרת לך לקרוא הערה משורשרת זו; עם זאת, כל שינויי העריכה שיתבצעו בה יוסרו אם הקובץ ייפתח בגירסה חדשה יותר של Excel. למידע נוסף: https://go.microsoft.com/fwlink/?linkid=870924
הערה:
    ההפרש שבין 100000 של סוף השנה לבין ה -50000 מה 1.3 ולכן נותרו -50000 שצריכים לפקוע ואת אותו סכום פשוט ב + נעתיק לעמודת הפרמיה</t>
      </text>
    </comment>
    <comment ref="C29" authorId="10" shapeId="0" xr:uid="{F60D9B6A-1629-457C-8A8F-5A1273BEAFE6}">
      <text>
        <t xml:space="preserve">[הערה משורשרת]
גירסת Excel שברשותך מאפשרת לך לקרוא הערה משורשרת זו; עם זאת, כל שינויי העריכה שיתבצעו בה יוסרו אם הקובץ ייפתח בגירסה חדשה יותר של Excel. למידע נוסף: https://go.microsoft.com/fwlink/?linkid=870924
הערה:
    מיד מורידים זאת מהפרמיה
</t>
      </text>
    </comment>
  </commentList>
</comments>
</file>

<file path=xl/sharedStrings.xml><?xml version="1.0" encoding="utf-8"?>
<sst xmlns="http://schemas.openxmlformats.org/spreadsheetml/2006/main" count="87" uniqueCount="60">
  <si>
    <t>מבחינה 4.8.19</t>
  </si>
  <si>
    <t>תקבולים על חשבון כתבי אופציה</t>
  </si>
  <si>
    <t>מניות בכורה צוברות 5%</t>
  </si>
  <si>
    <t>להלן הרכב ההון העצמי של חברת "נועם" בע"מ ליום 31.12.2016:</t>
  </si>
  <si>
    <t>פרטים</t>
  </si>
  <si>
    <t>הון מניות רגילות</t>
  </si>
  <si>
    <t>פרמיה</t>
  </si>
  <si>
    <t>עודפים</t>
  </si>
  <si>
    <t>ס"ה הכסף שקיבלנו</t>
  </si>
  <si>
    <t xml:space="preserve">הון מניות רגילות 1 ש"ח ע.נ </t>
  </si>
  <si>
    <t xml:space="preserve">             </t>
  </si>
  <si>
    <t>מהטבלה הנתונה</t>
  </si>
  <si>
    <t>י.פ 1.1.21</t>
  </si>
  <si>
    <t>=</t>
  </si>
  <si>
    <t>הון מניות בכורה צוברות (20%), 1 ש"ח ע.נ.</t>
  </si>
  <si>
    <t xml:space="preserve">        </t>
  </si>
  <si>
    <t>סעיף 3</t>
  </si>
  <si>
    <t>1.4.21 הנפקת מניות</t>
  </si>
  <si>
    <t>פרמיה על מניות</t>
  </si>
  <si>
    <t>הנפקת כתבי אופציה 1.5.21</t>
  </si>
  <si>
    <t>סעיף 4</t>
  </si>
  <si>
    <t xml:space="preserve">     </t>
  </si>
  <si>
    <t>סה"כ הון עצמי</t>
  </si>
  <si>
    <t>סעיף 5: מימוש כתבי אופציה</t>
  </si>
  <si>
    <t>הערות:</t>
  </si>
  <si>
    <t>סעיף 2 אומר שטרם חולק דיב ולכן ברגע שיחולק  דיב, הוא מגיע החל מ 1.1.20 (יום הקמתה)</t>
  </si>
  <si>
    <t>סעיף 6 הפסד השנה</t>
  </si>
  <si>
    <t>סעיף 7 דיב שהוכרז</t>
  </si>
  <si>
    <t>י.ס 31.12.21</t>
  </si>
  <si>
    <t>עוברים לשנת 2022:</t>
  </si>
  <si>
    <t>סעיף 8 30.6.22 מימוש כתבי אופציה</t>
  </si>
  <si>
    <t xml:space="preserve">   פקיעת כתבי אופציה</t>
  </si>
  <si>
    <t>חובה תמיד שורה זאת, גם אם לא רשום שפקעו....לשים לב לתאריך הפקיעה ולהוסיף לטבלה</t>
  </si>
  <si>
    <t>סעיף 9 הנפקת מניות הטבה</t>
  </si>
  <si>
    <t>סעיף 11</t>
  </si>
  <si>
    <t>י.ס 31.12.22</t>
  </si>
  <si>
    <t>סעיף 5, נעבוד עם תבנית שמטרתה למצוא את ס"ה הכסף שקיבלנו (העמודה הכי שמאלית, של ס"ה):</t>
  </si>
  <si>
    <t>כמות האופציות שהומרו</t>
  </si>
  <si>
    <t>כתבי אופציה</t>
  </si>
  <si>
    <t>תוספת מימוש למניה אחת</t>
  </si>
  <si>
    <t>תוספת מימוש לשתי מניות</t>
  </si>
  <si>
    <t>ס"ה תוספות המימוש (=ס"ה הכסף שקיבלנו כלומר העמודה הכי שמאלית)</t>
  </si>
  <si>
    <t>כמות המניות הרגילות שהונפקו</t>
  </si>
  <si>
    <t>כי הרי בסעיף 4 כתוב שכל אופציה ניתנת להמרה ל 2 מניות</t>
  </si>
  <si>
    <t xml:space="preserve">כל כתב אופציה שווה ל 2 מניות ולכן 9000*2 ונקבל 18000 מניות רגילות חדשות ואותן נציב בעמודת הון המניות </t>
  </si>
  <si>
    <t>סעיף 8</t>
  </si>
  <si>
    <t>סך כתבי האופציות שהונפקו לפי סעיף 4</t>
  </si>
  <si>
    <t>לפי סעיף 5  30% הומרו</t>
  </si>
  <si>
    <t xml:space="preserve">מהי יתרת האופציות(שטרם הומרו)? </t>
  </si>
  <si>
    <r>
      <t xml:space="preserve">בסעיף 8 אומרים ש 50% מתוך יתרת האופציות הומרו ולכן    50% * (מתוך) יתרת אופציות של 21000 ונקבל </t>
    </r>
    <r>
      <rPr>
        <sz val="11"/>
        <color rgb="FFFF0000"/>
        <rFont val="Arial"/>
        <family val="2"/>
        <scheme val="minor"/>
      </rPr>
      <t>10500</t>
    </r>
    <r>
      <rPr>
        <sz val="11"/>
        <color theme="1"/>
        <rFont val="Arial"/>
        <family val="2"/>
        <scheme val="minor"/>
      </rPr>
      <t xml:space="preserve">  כתבי אופציה שהומרו</t>
    </r>
  </si>
  <si>
    <t>כעת נבצע חישוב שמאוד דומה לסעיף 5, נעבוד עם אותה התבנית שמטרתה למצוא את ס"ה הכסף שקיבלנו (העמודה הכי שמאלית, של ס"ה):</t>
  </si>
  <si>
    <t xml:space="preserve">כל כתב אופציה שווה ל 2 מניות ולכן 10500*2 ונקבל 21000 מניות רגילות חדשות ואותן נציב בעמודת הון המניות </t>
  </si>
  <si>
    <t>נדרש ב</t>
  </si>
  <si>
    <t>מניות הבכורה</t>
  </si>
  <si>
    <t>על 2020</t>
  </si>
  <si>
    <t>על 2021</t>
  </si>
  <si>
    <t>בסעיף 7 אמרו שהדיב שחולק נכון ל 31.12.21</t>
  </si>
  <si>
    <t>הרי מגיעה צבירה החל מה 1.1.20</t>
  </si>
  <si>
    <t>הוא 27000</t>
  </si>
  <si>
    <t>ההפרש בין 27000 דיב לבין מניות הבכורה הצוברות שחולקו 6000 שח הוא 21000 שח הפרש וזה הולך לבעלי המניות הרגילות.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</si>
</sst>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12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u val="singleAccounting"/>
      <sz val="11"/>
      <color theme="1"/>
      <name val="Arial"/>
      <family val="2"/>
      <scheme val="minor"/>
    </font>
    <font>
      <sz val="14"/>
      <color theme="1"/>
      <name val="Arial"/>
      <family val="2"/>
      <scheme val="minor"/>
    </font>
    <font>
      <sz val="14"/>
      <name val="Arial"/>
      <family val="2"/>
      <scheme val="minor"/>
    </font>
    <font>
      <sz val="12"/>
      <color theme="1"/>
      <name val="Arial"/>
      <family val="2"/>
      <scheme val="minor"/>
    </font>
    <font>
      <u val="singleAccounting"/>
      <sz val="14"/>
      <color theme="1"/>
      <name val="Arial"/>
      <family val="2"/>
      <scheme val="minor"/>
    </font>
    <font>
      <u val="singleAccounting"/>
      <sz val="14"/>
      <name val="Arial"/>
      <family val="2"/>
      <scheme val="minor"/>
    </font>
    <font>
      <u val="singleAccounting"/>
      <sz val="12"/>
      <color theme="1"/>
      <name val="Arial"/>
      <family val="2"/>
      <scheme val="minor"/>
    </font>
    <font>
      <sz val="11"/>
      <color rgb="FFFF0000"/>
      <name val="Arial"/>
      <family val="2"/>
      <scheme val="minor"/>
    </font>
    <font>
      <sz val="11"/>
      <name val="Arial"/>
      <family val="2"/>
      <scheme val="minor"/>
    </font>
    <font>
      <b/>
      <u/>
      <sz val="18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165" fontId="0" fillId="0" borderId="1" xfId="1" applyNumberFormat="1" applyFont="1" applyBorder="1"/>
    <xf numFmtId="165" fontId="0" fillId="0" borderId="0" xfId="1" applyNumberFormat="1" applyFont="1"/>
    <xf numFmtId="0" fontId="0" fillId="0" borderId="0" xfId="0" applyAlignment="1">
      <alignment horizontal="center"/>
    </xf>
    <xf numFmtId="165" fontId="3" fillId="0" borderId="0" xfId="1" applyNumberFormat="1" applyFont="1" applyAlignment="1">
      <alignment horizontal="center" vertical="center"/>
    </xf>
    <xf numFmtId="165" fontId="4" fillId="0" borderId="0" xfId="1" applyNumberFormat="1" applyFont="1" applyAlignment="1">
      <alignment horizontal="center" vertical="center"/>
    </xf>
    <xf numFmtId="165" fontId="5" fillId="0" borderId="0" xfId="1" applyNumberFormat="1" applyFont="1" applyAlignment="1">
      <alignment horizontal="center" vertical="center"/>
    </xf>
    <xf numFmtId="165" fontId="6" fillId="0" borderId="0" xfId="1" applyNumberFormat="1" applyFont="1" applyAlignment="1">
      <alignment horizontal="center" vertical="center"/>
    </xf>
    <xf numFmtId="165" fontId="7" fillId="0" borderId="0" xfId="1" applyNumberFormat="1" applyFont="1" applyAlignment="1">
      <alignment horizontal="center" vertical="center"/>
    </xf>
    <xf numFmtId="165" fontId="8" fillId="0" borderId="0" xfId="1" applyNumberFormat="1" applyFont="1" applyAlignment="1">
      <alignment horizontal="center" vertical="center"/>
    </xf>
    <xf numFmtId="3" fontId="0" fillId="2" borderId="0" xfId="0" applyNumberFormat="1" applyFill="1"/>
    <xf numFmtId="0" fontId="0" fillId="2" borderId="0" xfId="0" applyFill="1"/>
    <xf numFmtId="0" fontId="0" fillId="2" borderId="0" xfId="0" applyFill="1" applyAlignment="1">
      <alignment horizontal="center"/>
    </xf>
    <xf numFmtId="0" fontId="0" fillId="3" borderId="0" xfId="0" applyFill="1" applyAlignment="1">
      <alignment vertical="center" wrapText="1"/>
    </xf>
    <xf numFmtId="0" fontId="0" fillId="3" borderId="0" xfId="0" applyFill="1"/>
    <xf numFmtId="0" fontId="0" fillId="0" borderId="0" xfId="0" applyAlignment="1">
      <alignment vertical="center" wrapText="1"/>
    </xf>
    <xf numFmtId="0" fontId="0" fillId="4" borderId="2" xfId="0" applyFill="1" applyBorder="1" applyAlignment="1">
      <alignment vertical="center" wrapText="1"/>
    </xf>
    <xf numFmtId="0" fontId="0" fillId="4" borderId="3" xfId="0" applyFill="1" applyBorder="1"/>
    <xf numFmtId="0" fontId="9" fillId="4" borderId="3" xfId="0" applyFont="1" applyFill="1" applyBorder="1"/>
    <xf numFmtId="0" fontId="0" fillId="4" borderId="3" xfId="0" applyFill="1" applyBorder="1" applyAlignment="1">
      <alignment horizontal="center"/>
    </xf>
    <xf numFmtId="0" fontId="0" fillId="4" borderId="4" xfId="0" applyFill="1" applyBorder="1"/>
    <xf numFmtId="0" fontId="0" fillId="4" borderId="5" xfId="0" applyFill="1" applyBorder="1"/>
    <xf numFmtId="0" fontId="0" fillId="4" borderId="0" xfId="0" applyFill="1"/>
    <xf numFmtId="0" fontId="0" fillId="4" borderId="0" xfId="0" applyFill="1" applyAlignment="1">
      <alignment horizontal="center"/>
    </xf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8" xfId="0" applyFill="1" applyBorder="1" applyAlignment="1">
      <alignment horizontal="center"/>
    </xf>
    <xf numFmtId="0" fontId="0" fillId="4" borderId="9" xfId="0" applyFill="1" applyBorder="1"/>
    <xf numFmtId="3" fontId="0" fillId="0" borderId="0" xfId="0" applyNumberFormat="1"/>
    <xf numFmtId="0" fontId="0" fillId="0" borderId="10" xfId="0" applyBorder="1"/>
    <xf numFmtId="0" fontId="0" fillId="5" borderId="10" xfId="0" applyFill="1" applyBorder="1"/>
    <xf numFmtId="0" fontId="0" fillId="5" borderId="0" xfId="0" applyFill="1"/>
    <xf numFmtId="0" fontId="0" fillId="5" borderId="0" xfId="0" applyFill="1" applyAlignment="1">
      <alignment horizontal="center"/>
    </xf>
    <xf numFmtId="0" fontId="0" fillId="6" borderId="0" xfId="0" applyFill="1"/>
    <xf numFmtId="0" fontId="10" fillId="6" borderId="0" xfId="0" applyFont="1" applyFill="1"/>
    <xf numFmtId="0" fontId="0" fillId="6" borderId="0" xfId="0" applyFill="1" applyAlignment="1">
      <alignment horizontal="center"/>
    </xf>
    <xf numFmtId="3" fontId="0" fillId="0" borderId="10" xfId="0" applyNumberFormat="1" applyBorder="1"/>
    <xf numFmtId="0" fontId="0" fillId="0" borderId="10" xfId="0" applyBorder="1" applyAlignment="1">
      <alignment horizontal="center"/>
    </xf>
    <xf numFmtId="0" fontId="0" fillId="4" borderId="11" xfId="0" applyFill="1" applyBorder="1"/>
    <xf numFmtId="0" fontId="0" fillId="4" borderId="12" xfId="0" applyFill="1" applyBorder="1"/>
    <xf numFmtId="0" fontId="0" fillId="6" borderId="11" xfId="0" applyFill="1" applyBorder="1"/>
    <xf numFmtId="0" fontId="0" fillId="6" borderId="12" xfId="0" applyFill="1" applyBorder="1"/>
    <xf numFmtId="0" fontId="11" fillId="0" borderId="0" xfId="0" applyFont="1"/>
    <xf numFmtId="9" fontId="0" fillId="0" borderId="0" xfId="0" applyNumberFormat="1" applyAlignment="1">
      <alignment horizontal="center"/>
    </xf>
    <xf numFmtId="165" fontId="2" fillId="0" borderId="0" xfId="1" applyNumberFormat="1" applyFont="1" applyAlignment="1">
      <alignment horizontal="center" wrapText="1"/>
    </xf>
    <xf numFmtId="165" fontId="3" fillId="0" borderId="0" xfId="1" applyNumberFormat="1" applyFont="1" applyBorder="1" applyAlignment="1">
      <alignment horizontal="center" vertical="center" wrapText="1"/>
    </xf>
    <xf numFmtId="165" fontId="3" fillId="0" borderId="1" xfId="1" applyNumberFormat="1" applyFont="1" applyBorder="1" applyAlignment="1">
      <alignment horizontal="center" vertical="center" wrapText="1"/>
    </xf>
    <xf numFmtId="165" fontId="6" fillId="0" borderId="0" xfId="1" applyNumberFormat="1" applyFont="1" applyAlignment="1">
      <alignment horizontal="center" vertical="center"/>
    </xf>
  </cellXfs>
  <cellStyles count="2">
    <cellStyle name="Comma 2" xfId="1" xr:uid="{B64F379B-48C0-47B8-B29E-F580D09B5A3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62749</xdr:colOff>
      <xdr:row>11</xdr:row>
      <xdr:rowOff>149549</xdr:rowOff>
    </xdr:from>
    <xdr:to>
      <xdr:col>17</xdr:col>
      <xdr:colOff>252137</xdr:colOff>
      <xdr:row>67</xdr:row>
      <xdr:rowOff>13314</xdr:rowOff>
    </xdr:to>
    <xdr:pic>
      <xdr:nvPicPr>
        <xdr:cNvPr id="2" name="תמונה 1">
          <a:extLst>
            <a:ext uri="{FF2B5EF4-FFF2-40B4-BE49-F238E27FC236}">
              <a16:creationId xmlns:a16="http://schemas.microsoft.com/office/drawing/2014/main" id="{8F29377D-6FA3-4F4D-8A95-FDA6FC8587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004148452" y="2256255"/>
          <a:ext cx="7307364" cy="10011812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y idan" id="{E5F83F7D-0358-42D4-A16F-E1CBD0857353}" userId="7b40fc49254e5785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1" dT="2024-08-09T11:51:13.44" personId="{E5F83F7D-0358-42D4-A16F-E1CBD0857353}" id="{309FC0E3-DCCE-4F92-8A65-028DC8E2B665}">
    <text xml:space="preserve">בסעיף 4 הצצנו וראינו שהפעם קיים תקבולים על חשבון כתבי אופציה
</text>
  </threadedComment>
  <threadedComment ref="I3" dT="2024-08-09T12:22:25.59" personId="{E5F83F7D-0358-42D4-A16F-E1CBD0857353}" id="{B7DCE3DC-6269-4DD5-82B1-AF3E84EA0683}">
    <text>מומשו כבר חצי מהאופציות ולכן חייבים כבר לבטל (לכן ב - ) חצי מהתקבולים שהיו על החשבון (חצי מ 200000)</text>
  </threadedComment>
  <threadedComment ref="C4" dT="2024-08-09T11:45:58.86" personId="{E5F83F7D-0358-42D4-A16F-E1CBD0857353}" id="{C52058D6-2AF3-43F4-8195-E3425E2562E2}">
    <text xml:space="preserve">מדובר בי.פ (כי לקחנו את י.ס של 2020)
</text>
  </threadedComment>
  <threadedComment ref="E5" dT="2024-08-09T11:58:32.74" personId="{E5F83F7D-0358-42D4-A16F-E1CBD0857353}" id="{9BFB491E-1F9B-47D6-BEEC-45B95F8BDF20}">
    <text xml:space="preserve">תמיד ההפרש בין מה שהתקבל לבין מה שהונפק יילך לפרמיה
</text>
  </threadedComment>
  <threadedComment ref="I5" dT="2024-08-09T11:59:08.12" personId="{E5F83F7D-0358-42D4-A16F-E1CBD0857353}" id="{50A32661-1E1D-4391-B3A0-BF51559ABE3F}">
    <text xml:space="preserve">הסכום שנכנס לנו לבנק מההנפקה
</text>
  </threadedComment>
  <threadedComment ref="F10" dT="2024-08-09T12:24:02.45" personId="{E5F83F7D-0358-42D4-A16F-E1CBD0857353}" id="{713E2DF0-CE45-41DB-BCDD-CCCAAAADA5CF}">
    <text>ברגע שמומשו חצי מכתבי האופציות יהיה עלינו לבטל (לכן ב -) גם חצי מהתקבולים שהיו על החשבון (כלומר חצי מ 200000). בקיצור, מבטלים את מה שמומש...מתוך ה 200000 שהיו על החשבון...</text>
  </threadedComment>
  <threadedComment ref="G14" dT="2024-08-09T12:32:41.38" personId="{E5F83F7D-0358-42D4-A16F-E1CBD0857353}" id="{AB4FCE1B-C2B1-48CD-BECC-A6B7A271DA8E}">
    <text>הרי עודפים הם כל הרווחים שהצטברו</text>
  </threadedComment>
  <threadedComment ref="G16" dT="2024-08-09T12:33:17.88" personId="{E5F83F7D-0358-42D4-A16F-E1CBD0857353}" id="{239D14DC-EDD2-4365-A45B-C2665722F5CC}">
    <text xml:space="preserve">דיב תמיד יורד מהעודפים
</text>
  </threadedComment>
  <threadedComment ref="F23" dT="2024-08-09T13:09:04.49" personId="{E5F83F7D-0358-42D4-A16F-E1CBD0857353}" id="{409457AA-1F71-4BDB-8359-B11CD03F262F}">
    <text>יתרת האופציות נכון לסוף שנת 21 היא 100000 ולכן 50% ממנה זה 50000 ותמיד במימוש כתבי אופציה נשים במינוס.</text>
  </threadedComment>
  <threadedComment ref="F27" dT="2024-08-09T13:31:31.79" personId="{E5F83F7D-0358-42D4-A16F-E1CBD0857353}" id="{BDF9C3DD-ECC4-4231-9E83-73DEF8A94247}">
    <text>ההפרש שבין 100000 של סוף השנה לבין ה -50000 מה 1.3 ולכן נותרו -50000 שצריכים לפקוע ואת אותו סכום פשוט ב + נעתיק לעמודת הפרמיה</text>
  </threadedComment>
  <threadedComment ref="C29" dT="2024-08-09T13:35:59.18" personId="{E5F83F7D-0358-42D4-A16F-E1CBD0857353}" id="{F60D9B6A-1629-457C-8A8F-5A1273BEAFE6}">
    <text xml:space="preserve">מיד מורידים זאת מהפרמיה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797D6-8EE9-4E46-A11B-64B8E7D8398A}">
  <sheetPr>
    <tabColor rgb="FF00B0F0"/>
  </sheetPr>
  <dimension ref="A1:O69"/>
  <sheetViews>
    <sheetView rightToLeft="1" tabSelected="1" zoomScale="85" zoomScaleNormal="85" workbookViewId="0">
      <selection activeCell="D14" sqref="D14"/>
    </sheetView>
  </sheetViews>
  <sheetFormatPr defaultRowHeight="13.8" x14ac:dyDescent="0.25"/>
  <cols>
    <col min="1" max="1" width="99.296875" bestFit="1" customWidth="1"/>
    <col min="2" max="2" width="16.09765625" customWidth="1"/>
    <col min="3" max="3" width="18.796875" customWidth="1"/>
    <col min="4" max="4" width="21.69921875" customWidth="1"/>
    <col min="5" max="5" width="17.69921875" customWidth="1"/>
    <col min="6" max="6" width="12.296875" customWidth="1"/>
    <col min="7" max="7" width="11.8984375" customWidth="1"/>
    <col min="8" max="8" width="8.796875" style="3"/>
    <col min="9" max="9" width="21" customWidth="1"/>
    <col min="10" max="10" width="31.59765625" customWidth="1"/>
  </cols>
  <sheetData>
    <row r="1" spans="1:15" x14ac:dyDescent="0.25">
      <c r="B1" s="1" t="s">
        <v>0</v>
      </c>
      <c r="C1" s="1"/>
      <c r="D1" s="2"/>
      <c r="E1" s="2"/>
      <c r="F1" s="45" t="s">
        <v>1</v>
      </c>
      <c r="G1" s="2"/>
      <c r="I1" s="2"/>
    </row>
    <row r="2" spans="1:15" ht="17.399999999999999" customHeight="1" x14ac:dyDescent="0.25">
      <c r="B2" s="4"/>
      <c r="C2" s="4"/>
      <c r="D2" s="46" t="s">
        <v>2</v>
      </c>
      <c r="E2" s="4"/>
      <c r="F2" s="45"/>
      <c r="G2" s="5"/>
      <c r="I2" s="6"/>
      <c r="J2" t="s">
        <v>3</v>
      </c>
    </row>
    <row r="3" spans="1:15" ht="21" x14ac:dyDescent="0.25">
      <c r="A3" s="48" t="s">
        <v>4</v>
      </c>
      <c r="B3" s="48"/>
      <c r="C3" s="7" t="s">
        <v>5</v>
      </c>
      <c r="D3" s="47"/>
      <c r="E3" s="7" t="s">
        <v>6</v>
      </c>
      <c r="F3" s="45"/>
      <c r="G3" s="8" t="s">
        <v>7</v>
      </c>
      <c r="I3" s="9" t="s">
        <v>8</v>
      </c>
      <c r="J3" t="s">
        <v>9</v>
      </c>
      <c r="M3" t="s">
        <v>10</v>
      </c>
      <c r="N3" s="10">
        <v>10000</v>
      </c>
    </row>
    <row r="4" spans="1:15" x14ac:dyDescent="0.25">
      <c r="A4" t="s">
        <v>11</v>
      </c>
      <c r="B4" t="s">
        <v>12</v>
      </c>
      <c r="C4" s="10"/>
      <c r="D4" s="10"/>
      <c r="E4" s="10"/>
      <c r="F4" s="11"/>
      <c r="G4" s="10"/>
      <c r="H4" s="12" t="s">
        <v>13</v>
      </c>
      <c r="I4" s="10">
        <f>SUM(C4:G4)</f>
        <v>0</v>
      </c>
      <c r="J4" t="s">
        <v>14</v>
      </c>
      <c r="K4" t="s">
        <v>15</v>
      </c>
      <c r="N4" s="10">
        <v>15000</v>
      </c>
    </row>
    <row r="5" spans="1:15" x14ac:dyDescent="0.25">
      <c r="A5" t="s">
        <v>16</v>
      </c>
      <c r="B5" t="s">
        <v>17</v>
      </c>
      <c r="H5" s="3" t="s">
        <v>13</v>
      </c>
      <c r="J5" t="s">
        <v>18</v>
      </c>
      <c r="N5" s="10">
        <v>150000</v>
      </c>
    </row>
    <row r="6" spans="1:15" ht="13.8" customHeight="1" x14ac:dyDescent="0.25">
      <c r="A6" s="13" t="s">
        <v>19</v>
      </c>
      <c r="B6" s="14" t="s">
        <v>20</v>
      </c>
      <c r="C6" s="14"/>
      <c r="D6" s="14"/>
      <c r="E6" s="14"/>
      <c r="F6" s="14"/>
      <c r="G6" s="14"/>
      <c r="H6" s="3" t="s">
        <v>13</v>
      </c>
      <c r="I6" s="14">
        <f>F6</f>
        <v>0</v>
      </c>
      <c r="J6" t="s">
        <v>7</v>
      </c>
      <c r="N6" s="10">
        <v>250000</v>
      </c>
      <c r="O6" t="s">
        <v>21</v>
      </c>
    </row>
    <row r="7" spans="1:15" x14ac:dyDescent="0.25">
      <c r="A7" s="15"/>
      <c r="H7" s="3" t="s">
        <v>13</v>
      </c>
      <c r="J7" t="s">
        <v>22</v>
      </c>
      <c r="N7" s="10">
        <v>425000</v>
      </c>
    </row>
    <row r="8" spans="1:15" x14ac:dyDescent="0.25">
      <c r="A8" s="15"/>
      <c r="H8" s="3" t="s">
        <v>13</v>
      </c>
    </row>
    <row r="9" spans="1:15" ht="14.4" thickBot="1" x14ac:dyDescent="0.3">
      <c r="H9" s="3" t="s">
        <v>13</v>
      </c>
    </row>
    <row r="10" spans="1:15" x14ac:dyDescent="0.25">
      <c r="A10" s="16" t="s">
        <v>23</v>
      </c>
      <c r="B10" s="17"/>
      <c r="C10" s="17">
        <f>B40</f>
        <v>0</v>
      </c>
      <c r="D10" s="17"/>
      <c r="E10" s="18"/>
      <c r="F10" s="17">
        <f>30%*-F6</f>
        <v>0</v>
      </c>
      <c r="G10" s="17"/>
      <c r="H10" s="19" t="s">
        <v>13</v>
      </c>
      <c r="I10" s="20"/>
      <c r="J10" t="s">
        <v>24</v>
      </c>
    </row>
    <row r="11" spans="1:15" x14ac:dyDescent="0.25">
      <c r="A11" s="21"/>
      <c r="B11" s="22"/>
      <c r="C11" s="22"/>
      <c r="D11" s="22"/>
      <c r="E11" s="22"/>
      <c r="F11" s="22"/>
      <c r="G11" s="22"/>
      <c r="H11" s="23" t="s">
        <v>13</v>
      </c>
      <c r="I11" s="24"/>
      <c r="J11" t="s">
        <v>25</v>
      </c>
    </row>
    <row r="12" spans="1:15" ht="14.4" thickBot="1" x14ac:dyDescent="0.3">
      <c r="A12" s="25"/>
      <c r="B12" s="26"/>
      <c r="C12" s="26"/>
      <c r="D12" s="26"/>
      <c r="E12" s="26"/>
      <c r="F12" s="26"/>
      <c r="G12" s="26"/>
      <c r="H12" s="27" t="s">
        <v>13</v>
      </c>
      <c r="I12" s="28"/>
    </row>
    <row r="13" spans="1:15" x14ac:dyDescent="0.25">
      <c r="H13" s="3" t="s">
        <v>13</v>
      </c>
    </row>
    <row r="14" spans="1:15" x14ac:dyDescent="0.25">
      <c r="A14" t="s">
        <v>26</v>
      </c>
      <c r="H14" s="3" t="s">
        <v>13</v>
      </c>
    </row>
    <row r="15" spans="1:15" x14ac:dyDescent="0.25">
      <c r="H15" s="3" t="s">
        <v>13</v>
      </c>
    </row>
    <row r="16" spans="1:15" x14ac:dyDescent="0.25">
      <c r="A16" t="s">
        <v>27</v>
      </c>
      <c r="H16" s="3" t="s">
        <v>13</v>
      </c>
    </row>
    <row r="17" spans="1:9" x14ac:dyDescent="0.25">
      <c r="H17" s="3" t="s">
        <v>13</v>
      </c>
    </row>
    <row r="18" spans="1:9" x14ac:dyDescent="0.25">
      <c r="A18" t="s">
        <v>28</v>
      </c>
      <c r="C18" s="29"/>
      <c r="D18" s="29">
        <f t="shared" ref="D18:G18" si="0">SUM(D4:D17)</f>
        <v>0</v>
      </c>
      <c r="E18" s="29"/>
      <c r="F18" s="29">
        <f t="shared" si="0"/>
        <v>0</v>
      </c>
      <c r="G18" s="29"/>
      <c r="H18" s="3" t="s">
        <v>13</v>
      </c>
      <c r="I18" s="29"/>
    </row>
    <row r="19" spans="1:9" x14ac:dyDescent="0.25">
      <c r="B19" s="30"/>
      <c r="C19" s="30"/>
      <c r="D19" s="30"/>
      <c r="E19" s="30"/>
      <c r="F19" s="30"/>
      <c r="G19" s="30"/>
      <c r="H19" s="3" t="s">
        <v>13</v>
      </c>
    </row>
    <row r="20" spans="1:9" x14ac:dyDescent="0.25">
      <c r="A20" s="31" t="s">
        <v>29</v>
      </c>
      <c r="B20" s="32"/>
      <c r="C20" s="32"/>
      <c r="D20" s="32"/>
      <c r="E20" s="32"/>
      <c r="F20" s="32"/>
      <c r="G20" s="32"/>
      <c r="H20" s="33" t="s">
        <v>13</v>
      </c>
      <c r="I20" s="32"/>
    </row>
    <row r="21" spans="1:9" x14ac:dyDescent="0.25">
      <c r="H21" s="3" t="s">
        <v>13</v>
      </c>
    </row>
    <row r="22" spans="1:9" x14ac:dyDescent="0.25">
      <c r="A22" s="34" t="s">
        <v>30</v>
      </c>
      <c r="B22" s="34"/>
      <c r="C22" s="35">
        <f>B60</f>
        <v>0</v>
      </c>
      <c r="D22" s="34"/>
      <c r="E22" s="34"/>
      <c r="F22" s="34"/>
      <c r="G22" s="34"/>
      <c r="H22" s="36" t="s">
        <v>13</v>
      </c>
      <c r="I22" s="34">
        <f>B59</f>
        <v>0</v>
      </c>
    </row>
    <row r="23" spans="1:9" x14ac:dyDescent="0.25">
      <c r="A23" s="34"/>
      <c r="B23" s="34"/>
      <c r="C23" s="34"/>
      <c r="D23" s="34"/>
      <c r="E23" s="34"/>
      <c r="F23" s="34"/>
      <c r="G23" s="34"/>
      <c r="H23" s="36"/>
      <c r="I23" s="34"/>
    </row>
    <row r="24" spans="1:9" x14ac:dyDescent="0.25">
      <c r="A24" s="34"/>
      <c r="B24" s="34"/>
      <c r="C24" s="34"/>
      <c r="D24" s="34"/>
      <c r="E24" s="34"/>
      <c r="F24" s="34"/>
      <c r="G24" s="34"/>
      <c r="H24" s="36"/>
      <c r="I24" s="34"/>
    </row>
    <row r="26" spans="1:9" x14ac:dyDescent="0.25">
      <c r="A26" t="s">
        <v>31</v>
      </c>
    </row>
    <row r="27" spans="1:9" x14ac:dyDescent="0.25">
      <c r="A27" t="s">
        <v>32</v>
      </c>
      <c r="E27" s="29"/>
      <c r="F27" s="29"/>
      <c r="I27">
        <v>0</v>
      </c>
    </row>
    <row r="29" spans="1:9" x14ac:dyDescent="0.25">
      <c r="A29" t="s">
        <v>33</v>
      </c>
      <c r="E29">
        <f>-C29</f>
        <v>0</v>
      </c>
    </row>
    <row r="31" spans="1:9" x14ac:dyDescent="0.25">
      <c r="A31" t="s">
        <v>34</v>
      </c>
      <c r="I31">
        <f>G31</f>
        <v>0</v>
      </c>
    </row>
    <row r="33" spans="1:9" x14ac:dyDescent="0.25">
      <c r="A33" s="30" t="s">
        <v>35</v>
      </c>
      <c r="B33" s="30"/>
      <c r="C33" s="37"/>
      <c r="D33" s="37">
        <f>D18</f>
        <v>0</v>
      </c>
      <c r="E33" s="37"/>
      <c r="F33" s="30"/>
      <c r="G33" s="37"/>
      <c r="H33" s="38"/>
      <c r="I33" s="37"/>
    </row>
    <row r="35" spans="1:9" ht="14.4" thickBot="1" x14ac:dyDescent="0.3">
      <c r="A35" s="22" t="s">
        <v>36</v>
      </c>
      <c r="B35" s="22"/>
      <c r="C35" s="22"/>
      <c r="D35" s="22"/>
      <c r="E35" s="22"/>
    </row>
    <row r="36" spans="1:9" ht="14.4" thickBot="1" x14ac:dyDescent="0.3">
      <c r="A36" s="22" t="s">
        <v>37</v>
      </c>
      <c r="B36" s="39"/>
      <c r="C36" s="40" t="s">
        <v>38</v>
      </c>
      <c r="D36" s="22"/>
      <c r="E36" s="22"/>
    </row>
    <row r="37" spans="1:9" x14ac:dyDescent="0.25">
      <c r="A37" s="22" t="s">
        <v>39</v>
      </c>
      <c r="B37" s="22"/>
      <c r="C37" s="22"/>
      <c r="D37" s="22"/>
      <c r="E37" s="22"/>
    </row>
    <row r="38" spans="1:9" x14ac:dyDescent="0.25">
      <c r="A38" s="22" t="s">
        <v>40</v>
      </c>
      <c r="B38" s="22"/>
      <c r="C38" s="22"/>
      <c r="D38" s="22"/>
      <c r="E38" s="22"/>
    </row>
    <row r="39" spans="1:9" x14ac:dyDescent="0.25">
      <c r="A39" s="22" t="s">
        <v>41</v>
      </c>
      <c r="B39" s="22"/>
      <c r="C39" s="22"/>
      <c r="D39" s="22"/>
      <c r="E39" s="22"/>
    </row>
    <row r="40" spans="1:9" x14ac:dyDescent="0.25">
      <c r="A40" s="22" t="s">
        <v>42</v>
      </c>
      <c r="B40" s="22"/>
      <c r="C40" s="22" t="s">
        <v>43</v>
      </c>
      <c r="D40" s="22"/>
      <c r="E40" s="22"/>
    </row>
    <row r="41" spans="1:9" x14ac:dyDescent="0.25">
      <c r="A41" s="22" t="s">
        <v>44</v>
      </c>
      <c r="B41" s="22"/>
      <c r="C41" s="22"/>
      <c r="D41" s="22"/>
      <c r="E41" s="22"/>
    </row>
    <row r="44" spans="1:9" x14ac:dyDescent="0.25">
      <c r="A44" s="34" t="s">
        <v>45</v>
      </c>
      <c r="B44" s="34"/>
      <c r="C44" s="34"/>
      <c r="D44" s="34"/>
      <c r="E44" s="34"/>
      <c r="F44" s="34"/>
    </row>
    <row r="45" spans="1:9" x14ac:dyDescent="0.25">
      <c r="A45" s="34" t="s">
        <v>46</v>
      </c>
      <c r="B45" s="34"/>
      <c r="C45" s="34"/>
      <c r="D45" s="36"/>
      <c r="E45" s="34"/>
      <c r="F45" s="34"/>
    </row>
    <row r="46" spans="1:9" x14ac:dyDescent="0.25">
      <c r="A46" s="34" t="s">
        <v>47</v>
      </c>
      <c r="B46" s="34"/>
      <c r="C46" s="34"/>
      <c r="D46" s="36"/>
      <c r="E46" s="34"/>
      <c r="F46" s="34"/>
    </row>
    <row r="47" spans="1:9" x14ac:dyDescent="0.25">
      <c r="A47" s="34" t="s">
        <v>48</v>
      </c>
      <c r="B47" s="34"/>
      <c r="C47" s="36" t="s">
        <v>13</v>
      </c>
      <c r="D47" s="36"/>
      <c r="E47" s="34"/>
      <c r="F47" s="34"/>
    </row>
    <row r="48" spans="1:9" x14ac:dyDescent="0.25">
      <c r="A48" s="34"/>
      <c r="B48" s="34"/>
      <c r="C48" s="34"/>
      <c r="D48" s="34"/>
      <c r="E48" s="34"/>
      <c r="F48" s="34"/>
    </row>
    <row r="49" spans="1:6" x14ac:dyDescent="0.25">
      <c r="A49" s="34"/>
      <c r="B49" s="34"/>
      <c r="C49" s="34"/>
      <c r="D49" s="34"/>
      <c r="E49" s="34"/>
      <c r="F49" s="34"/>
    </row>
    <row r="50" spans="1:6" x14ac:dyDescent="0.25">
      <c r="A50" s="34"/>
      <c r="B50" s="34"/>
      <c r="C50" s="34"/>
      <c r="D50" s="34"/>
      <c r="E50" s="34"/>
      <c r="F50" s="34"/>
    </row>
    <row r="51" spans="1:6" x14ac:dyDescent="0.25">
      <c r="A51" s="34" t="s">
        <v>49</v>
      </c>
      <c r="B51" s="34"/>
      <c r="C51" s="34"/>
      <c r="D51" s="34"/>
      <c r="E51" s="34"/>
      <c r="F51" s="34"/>
    </row>
    <row r="54" spans="1:6" x14ac:dyDescent="0.25">
      <c r="A54" s="34" t="s">
        <v>50</v>
      </c>
      <c r="B54" s="34"/>
      <c r="C54" s="34"/>
      <c r="D54" s="34"/>
      <c r="E54" s="34"/>
      <c r="F54" s="34"/>
    </row>
    <row r="55" spans="1:6" ht="14.4" thickBot="1" x14ac:dyDescent="0.3">
      <c r="A55" s="34"/>
      <c r="B55" s="34"/>
      <c r="C55" s="34"/>
      <c r="D55" s="34"/>
      <c r="E55" s="34"/>
      <c r="F55" s="34"/>
    </row>
    <row r="56" spans="1:6" ht="14.4" thickBot="1" x14ac:dyDescent="0.3">
      <c r="A56" s="34" t="s">
        <v>37</v>
      </c>
      <c r="B56" s="41"/>
      <c r="C56" s="42" t="s">
        <v>38</v>
      </c>
      <c r="D56" s="34"/>
      <c r="E56" s="34"/>
      <c r="F56" s="34"/>
    </row>
    <row r="57" spans="1:6" x14ac:dyDescent="0.25">
      <c r="A57" s="34" t="s">
        <v>39</v>
      </c>
      <c r="B57" s="34"/>
      <c r="C57" s="34"/>
      <c r="D57" s="34"/>
      <c r="E57" s="34"/>
      <c r="F57" s="34"/>
    </row>
    <row r="58" spans="1:6" x14ac:dyDescent="0.25">
      <c r="A58" s="34" t="s">
        <v>40</v>
      </c>
      <c r="B58" s="34"/>
      <c r="C58" s="34"/>
      <c r="D58" s="34"/>
      <c r="E58" s="34"/>
      <c r="F58" s="34"/>
    </row>
    <row r="59" spans="1:6" x14ac:dyDescent="0.25">
      <c r="A59" s="34" t="s">
        <v>41</v>
      </c>
      <c r="B59" s="34"/>
      <c r="C59" s="34"/>
      <c r="D59" s="34"/>
      <c r="E59" s="34"/>
      <c r="F59" s="34"/>
    </row>
    <row r="60" spans="1:6" x14ac:dyDescent="0.25">
      <c r="A60" s="34" t="s">
        <v>42</v>
      </c>
      <c r="B60" s="34"/>
      <c r="C60" s="34" t="s">
        <v>43</v>
      </c>
      <c r="D60" s="34"/>
      <c r="E60" s="34"/>
      <c r="F60" s="34"/>
    </row>
    <row r="61" spans="1:6" x14ac:dyDescent="0.25">
      <c r="A61" s="34" t="s">
        <v>51</v>
      </c>
      <c r="B61" s="34"/>
      <c r="C61" s="34"/>
      <c r="D61" s="34"/>
      <c r="E61" s="34"/>
      <c r="F61" s="34"/>
    </row>
    <row r="64" spans="1:6" ht="22.8" x14ac:dyDescent="0.4">
      <c r="C64" s="43" t="s">
        <v>52</v>
      </c>
    </row>
    <row r="65" spans="3:8" x14ac:dyDescent="0.25">
      <c r="C65" t="s">
        <v>53</v>
      </c>
      <c r="E65">
        <f>I65+I66</f>
        <v>0</v>
      </c>
      <c r="G65" t="s">
        <v>54</v>
      </c>
      <c r="H65" s="44">
        <v>0.05</v>
      </c>
    </row>
    <row r="66" spans="3:8" x14ac:dyDescent="0.25">
      <c r="G66" t="s">
        <v>55</v>
      </c>
      <c r="H66" s="44">
        <v>0.05</v>
      </c>
    </row>
    <row r="67" spans="3:8" x14ac:dyDescent="0.25">
      <c r="C67" t="s">
        <v>56</v>
      </c>
      <c r="G67" t="s">
        <v>57</v>
      </c>
    </row>
    <row r="68" spans="3:8" x14ac:dyDescent="0.25">
      <c r="C68" t="s">
        <v>58</v>
      </c>
    </row>
    <row r="69" spans="3:8" x14ac:dyDescent="0.25">
      <c r="C69" t="s">
        <v>59</v>
      </c>
    </row>
  </sheetData>
  <mergeCells count="3">
    <mergeCell ref="F1:F3"/>
    <mergeCell ref="D2:D3"/>
    <mergeCell ref="A3:B3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rightToLeft="1" workbookViewId="0"/>
  </sheetViews>
  <sheetFormatPr defaultRowHeight="13.8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הון עצמי</vt:lpstr>
      <vt:lpstr>גיליון1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משתמש</dc:creator>
  <cp:lastModifiedBy>roy idan</cp:lastModifiedBy>
  <dcterms:created xsi:type="dcterms:W3CDTF">2015-06-05T18:19:34Z</dcterms:created>
  <dcterms:modified xsi:type="dcterms:W3CDTF">2025-08-04T12:50:35Z</dcterms:modified>
</cp:coreProperties>
</file>