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ink/ink1.xml" ContentType="application/inkml+xml"/>
  <Override PartName="/xl/ink/ink2.xml" ContentType="application/inkml+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ink/ink3.xml" ContentType="application/inkml+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ink/ink4.xml" ContentType="application/inkml+xml"/>
  <Override PartName="/xl/ink/ink5.xml" ContentType="application/inkml+xml"/>
  <Override PartName="/xl/drawings/drawing6.xml" ContentType="application/vnd.openxmlformats-officedocument.drawing+xml"/>
  <Override PartName="/xl/ink/ink6.xml" ContentType="application/inkml+xml"/>
  <Override PartName="/xl/ink/ink7.xml" ContentType="application/inkml+xml"/>
  <Override PartName="/xl/ink/ink8.xml" ContentType="application/inkml+xml"/>
  <Override PartName="/xl/ink/ink9.xml" ContentType="application/inkml+xml"/>
  <Override PartName="/xl/ink/ink10.xml" ContentType="application/inkml+xml"/>
  <Override PartName="/xl/ink/ink11.xml" ContentType="application/inkml+xml"/>
  <Override PartName="/xl/drawings/drawing7.xml" ContentType="application/vnd.openxmlformats-officedocument.drawing+xml"/>
  <Override PartName="/xl/ink/ink12.xml" ContentType="application/inkml+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משתמש\Desktop\לימודיות 2025\לימודיות סמסטר ב 2025\לימודיה פרטית תקשורת סטט למנהלים סמ ב באקסל!\אקסל תקשורת לימודיהפרטית\לפרסום\"/>
    </mc:Choice>
  </mc:AlternateContent>
  <xr:revisionPtr revIDLastSave="0" documentId="13_ncr:1_{BD378C74-DF9B-4065-90D3-6D0F9B32C5F9}" xr6:coauthVersionLast="47" xr6:coauthVersionMax="47" xr10:uidLastSave="{00000000-0000-0000-0000-000000000000}"/>
  <bookViews>
    <workbookView xWindow="-108" yWindow="-108" windowWidth="30936" windowHeight="16896" xr2:uid="{00000000-000D-0000-FFFF-FFFF00000000}"/>
  </bookViews>
  <sheets>
    <sheet name="חשוב" sheetId="6" r:id="rId1"/>
    <sheet name="סוגי משתנים" sheetId="1" r:id="rId2"/>
    <sheet name="טבלת איכותי שמי- גרף עוגה" sheetId="2" r:id="rId3"/>
    <sheet name="טבלת כמותי בדיד- דיאגרמת מקלות" sheetId="3" r:id="rId4"/>
    <sheet name="טבלת כמותי בדיד- השלמת פלט" sheetId="4" r:id="rId5"/>
    <sheet name="סדרת מספרים ולא טבלה" sheetId="5" r:id="rId6"/>
    <sheet name="טבלת כמותי בדיד-סטיית תקן" sheetId="8" r:id="rId7"/>
    <sheet name="ממוצע משוקלל" sheetId="7" r:id="rId8"/>
  </sheets>
  <definedNames>
    <definedName name="N">'טבלת כמותי בדיד- דיאגרמת מקלות'!$B$50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0" i="7" l="1"/>
  <c r="B18" i="7"/>
  <c r="E4" i="8"/>
  <c r="E5" i="8"/>
  <c r="E6" i="8"/>
  <c r="E8" i="8" s="1"/>
  <c r="E10" i="8" s="1"/>
  <c r="E11" i="8" s="1"/>
  <c r="E7" i="8"/>
  <c r="E3" i="8"/>
  <c r="B13" i="8"/>
  <c r="O44" i="5"/>
  <c r="O43" i="5"/>
  <c r="O42" i="5"/>
  <c r="I50" i="5"/>
  <c r="I48" i="5"/>
  <c r="I47" i="5"/>
  <c r="I45" i="5"/>
  <c r="I43" i="5"/>
  <c r="I40" i="5" a="1"/>
  <c r="I40" i="5" s="1"/>
  <c r="E73" i="4" l="1"/>
  <c r="E68" i="4"/>
  <c r="E64" i="4"/>
  <c r="E58" i="4"/>
  <c r="E56" i="4"/>
  <c r="D49" i="4"/>
  <c r="D50" i="4"/>
  <c r="D51" i="4" s="1"/>
  <c r="D48" i="4"/>
  <c r="D47" i="4"/>
  <c r="C52" i="4"/>
  <c r="C48" i="4"/>
  <c r="C49" i="4"/>
  <c r="C50" i="4"/>
  <c r="C51" i="4"/>
  <c r="C47" i="4"/>
  <c r="B52" i="4"/>
  <c r="B57" i="3"/>
  <c r="D45" i="3"/>
  <c r="D46" i="3"/>
  <c r="D47" i="3"/>
  <c r="D48" i="3"/>
  <c r="D44" i="3"/>
  <c r="D43" i="3"/>
  <c r="C49" i="3"/>
  <c r="C44" i="3"/>
  <c r="C45" i="3"/>
  <c r="C46" i="3"/>
  <c r="C47" i="3"/>
  <c r="C48" i="3"/>
  <c r="C43" i="3"/>
  <c r="B49" i="3"/>
  <c r="C71" i="2"/>
  <c r="C65" i="2"/>
  <c r="C66" i="2"/>
  <c r="C67" i="2"/>
  <c r="C68" i="2"/>
  <c r="C69" i="2"/>
  <c r="C70" i="2"/>
  <c r="C64" i="2"/>
  <c r="B71" i="2"/>
  <c r="C49" i="2"/>
  <c r="C43" i="2"/>
  <c r="C44" i="2"/>
  <c r="C45" i="2"/>
  <c r="C46" i="2"/>
  <c r="C47" i="2"/>
  <c r="C48" i="2"/>
  <c r="B49" i="2"/>
  <c r="C5" i="8" l="1"/>
  <c r="C6" i="8"/>
  <c r="C7" i="8"/>
  <c r="B8" i="8"/>
  <c r="C3" i="8" s="1"/>
  <c r="D3" i="8" l="1"/>
  <c r="C4" i="8"/>
  <c r="C8" i="8" s="1"/>
  <c r="D4" i="8" l="1"/>
  <c r="D5" i="8" s="1"/>
  <c r="D6" i="8" s="1"/>
  <c r="D7" i="8"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5">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futureMetadata>
  <cellMetadata count="1">
    <bk>
      <rc t="1" v="0"/>
    </bk>
  </cellMetadata>
  <valueMetadata count="5">
    <bk>
      <rc t="2" v="0"/>
    </bk>
    <bk>
      <rc t="2" v="1"/>
    </bk>
    <bk>
      <rc t="2" v="2"/>
    </bk>
    <bk>
      <rc t="2" v="3"/>
    </bk>
    <bk>
      <rc t="2" v="4"/>
    </bk>
  </valueMetadata>
</metadata>
</file>

<file path=xl/sharedStrings.xml><?xml version="1.0" encoding="utf-8"?>
<sst xmlns="http://schemas.openxmlformats.org/spreadsheetml/2006/main" count="179" uniqueCount="133">
  <si>
    <t>מתוך חוברת התרגילים השבועיים, תרגיל 1, שאלה 5</t>
  </si>
  <si>
    <t>מדעי הרוח והחברה</t>
  </si>
  <si>
    <t>עסקים וניהול</t>
  </si>
  <si>
    <t>משפטים</t>
  </si>
  <si>
    <t>רפואה</t>
  </si>
  <si>
    <t>מתמטיקה ומדעי הטבע</t>
  </si>
  <si>
    <t>חקלאות</t>
  </si>
  <si>
    <t>הנדסה ואדריכלות</t>
  </si>
  <si>
    <t>סך הכל   N</t>
  </si>
  <si>
    <t>סך הכל N</t>
  </si>
  <si>
    <t>מספר מכוניות למשפחה
x</t>
  </si>
  <si>
    <t>חוג לימודים
 X</t>
  </si>
  <si>
    <t>תואר שלישי
f</t>
  </si>
  <si>
    <t>השכיח (הנפוץ)  MODE</t>
  </si>
  <si>
    <t>השכיחות f הגדולה ביותר היא 826
לכן השכיח הוא 1 
כלומר מכונית אחת למשפחה</t>
  </si>
  <si>
    <t>בודקים בעמודה המצטברת %F
היכן 50% נכנס לראשונה מלמעלה.
אצלינו 50% נכנס לראשונה מלמעלה בתוך 68%
לכן החציון הוא 1</t>
  </si>
  <si>
    <t>החציון MEDIAN</t>
  </si>
  <si>
    <t>הממוצע MEAN</t>
  </si>
  <si>
    <t>בדיקה:
כל התוצאות
הן בין ערכי עמודת X</t>
  </si>
  <si>
    <t>סעיף א: 3 מדדי המרכז:</t>
  </si>
  <si>
    <t>סעיף ב: צורות התפלגות לפי מדדי המרכז</t>
  </si>
  <si>
    <t>חוקים לגבי שלושת מדדי המרכז:</t>
  </si>
  <si>
    <t>1. אם הממוצע הכי גדול אז צורת ההתפלגות היא זנב ימני</t>
  </si>
  <si>
    <t>2. אם הממוצע הכי קטן אז צורת ההתפלגות היא זנב שמאלי</t>
  </si>
  <si>
    <t>3. אם השלושה שווים: 
ממוצע = חציון = שכיח 
אז מדובר בסימטרית חד שיאית (פעמון)</t>
  </si>
  <si>
    <t>פתרון לסעיף ב:</t>
  </si>
  <si>
    <t>השכיח 1</t>
  </si>
  <si>
    <t>החציון 1</t>
  </si>
  <si>
    <t>הממוצע 1.33</t>
  </si>
  <si>
    <t>סעיף חדש:</t>
  </si>
  <si>
    <t>מתוך חוברת התרגילים השבועיים, 
תרגיל 2, שאלה 1</t>
  </si>
  <si>
    <t>מתוך חוברת התרגילים השבועיים, 
תרגיל 2, שאלה 7</t>
  </si>
  <si>
    <t>יבול</t>
  </si>
  <si>
    <t>Valid</t>
  </si>
  <si>
    <t>N</t>
  </si>
  <si>
    <t>Missing</t>
  </si>
  <si>
    <t>Mean</t>
  </si>
  <si>
    <t>Median</t>
  </si>
  <si>
    <t>Mode</t>
  </si>
  <si>
    <t>Std. Deviation</t>
  </si>
  <si>
    <t>Variance</t>
  </si>
  <si>
    <t>Range</t>
  </si>
  <si>
    <t>Percentiles</t>
  </si>
  <si>
    <t>Interquartile Range</t>
  </si>
  <si>
    <t xml:space="preserve">
מצטברת באחוזים
%F
</t>
  </si>
  <si>
    <t>כמות יבול 
 X</t>
  </si>
  <si>
    <t>ממוצע</t>
  </si>
  <si>
    <t>חציון</t>
  </si>
  <si>
    <t>שכיח</t>
  </si>
  <si>
    <t>סטיית תקן</t>
  </si>
  <si>
    <t>שונות</t>
  </si>
  <si>
    <t>תחום</t>
  </si>
  <si>
    <t>האחוז ה 10</t>
  </si>
  <si>
    <t>האחוז ה 75</t>
  </si>
  <si>
    <r>
      <t xml:space="preserve">מספר משפחות באלפים
</t>
    </r>
    <r>
      <rPr>
        <b/>
        <sz val="33"/>
        <color rgb="FFFF0000"/>
        <rFont val="Tahoma"/>
        <family val="2"/>
      </rPr>
      <t>f</t>
    </r>
  </si>
  <si>
    <t xml:space="preserve">חוק:
שונות VARIANCE
בחזקת 0.5
=
סטיית תקן STD
</t>
  </si>
  <si>
    <t>ההפך של החוק הקודם:
סטיית תקן STD
בחזקת 2
=
שונות VARIANCE</t>
  </si>
  <si>
    <t>הטווח RANGE
=
 Xmax-Xmin</t>
  </si>
  <si>
    <t xml:space="preserve">   אחוזונים   Percentiles</t>
  </si>
  <si>
    <t>בודקים מתי האחוז שביקשו 
מופיע בעמודה המצטברת באחוזים %F</t>
  </si>
  <si>
    <t xml:space="preserve">השכיח (הנפוץ)  MODE
השכיחות f הגדולה ביותר היא 15
לכן השכיח הוא 9 </t>
  </si>
  <si>
    <t>החציון MEDIAN
בודקים בעמודה המצטברת %F
היכן 50% נכנס לראשונה מלמעלה.
אצלינו 50% נכנס לראשונה מלמעלה בתוך 70%
לכן החציון הוא 8</t>
  </si>
  <si>
    <t>התחום הבין רביעוני</t>
  </si>
  <si>
    <t>הסבר</t>
  </si>
  <si>
    <t>דרך שניה בסדרת מספרים (לא טבלה) למצוא מדדי מרכז ופיזור היא נוסחאות:</t>
  </si>
  <si>
    <t>דרך ראשונה בסדרת מספרים (לא טבלה) למצוא מדדי מרכז ופיזור היא פלט אקסל:</t>
  </si>
  <si>
    <t>השכיח
MODE</t>
  </si>
  <si>
    <t>החציון
MEDIAN</t>
  </si>
  <si>
    <t>הממוצע
MEAN</t>
  </si>
  <si>
    <t>הטווח
RANGE</t>
  </si>
  <si>
    <t>מציאת רביעון 1</t>
  </si>
  <si>
    <t>מציאת רביעון 3</t>
  </si>
  <si>
    <t>ההפרש= התחום הבין רביעוני</t>
  </si>
  <si>
    <t>התחום הבין רביעוני:</t>
  </si>
  <si>
    <r>
      <t xml:space="preserve">תואר שני
</t>
    </r>
    <r>
      <rPr>
        <sz val="33"/>
        <color rgb="FFC00000"/>
        <rFont val="Arial"/>
        <family val="2"/>
        <scheme val="minor"/>
      </rPr>
      <t>f</t>
    </r>
  </si>
  <si>
    <t xml:space="preserve">ראשית, נזהה לפי עמודת X באיזה סוג משתנה מדובר. מדובר במספרים לכן המשתנה כמותי. הערכים שלמים, לכן כמותי בדיד. </t>
  </si>
  <si>
    <t>חוק: במשתנה כמותי תמיד נוסיף מראש 2 עמודות:  
עמודת שכיחות באחוזים f % = f / n 
עמודת שכיחות מצטברת באחוזים %F</t>
  </si>
  <si>
    <t>חוק: במשתנה שמי תמיד נוסיף מראש עמודה של שכיחות יחסית באחוזים f % = f / n</t>
  </si>
  <si>
    <t>טבלה חשובה ומסכמת</t>
  </si>
  <si>
    <t>עוגה</t>
  </si>
  <si>
    <t>כמותי בדיד</t>
  </si>
  <si>
    <t>כמותי רציף</t>
  </si>
  <si>
    <t>היסטוגרמה</t>
  </si>
  <si>
    <t>סוג המשתנה</t>
  </si>
  <si>
    <t>איכותי שמי</t>
  </si>
  <si>
    <t>איכותי סדר</t>
  </si>
  <si>
    <t>הגרף המתאים</t>
  </si>
  <si>
    <t>דיאגרמת מקלות</t>
  </si>
  <si>
    <r>
      <rPr>
        <b/>
        <u/>
        <sz val="22"/>
        <color theme="1"/>
        <rFont val="Arial"/>
        <family val="2"/>
        <scheme val="minor"/>
      </rPr>
      <t xml:space="preserve">
בקורס יש 3 מדדי מרכז: </t>
    </r>
    <r>
      <rPr>
        <sz val="22"/>
        <color theme="1"/>
        <rFont val="Arial"/>
        <family val="2"/>
        <scheme val="minor"/>
      </rPr>
      <t xml:space="preserve">
השכיח (הערך הכי נפוץ)
החציון (הערך האמצעי)
הממוצע
</t>
    </r>
  </si>
  <si>
    <t>מדדי מרכז מתאימים</t>
  </si>
  <si>
    <r>
      <t xml:space="preserve">שכיחות באחוזים
f % =  </t>
    </r>
    <r>
      <rPr>
        <b/>
        <sz val="20"/>
        <color rgb="FFFF0000"/>
        <rFont val="Arial"/>
        <family val="2"/>
        <scheme val="minor"/>
      </rPr>
      <t>f</t>
    </r>
    <r>
      <rPr>
        <b/>
        <sz val="20"/>
        <color theme="1"/>
        <rFont val="Arial"/>
        <family val="2"/>
        <scheme val="minor"/>
      </rPr>
      <t xml:space="preserve"> / n</t>
    </r>
  </si>
  <si>
    <r>
      <t xml:space="preserve">מספר חלקות שדה
</t>
    </r>
    <r>
      <rPr>
        <b/>
        <sz val="20"/>
        <color rgb="FFFF0000"/>
        <rFont val="Tahoma"/>
        <family val="2"/>
      </rPr>
      <t>f</t>
    </r>
  </si>
  <si>
    <t>חוברת תרגילים שבועיים, תרגיל 2- שאלה 5</t>
  </si>
  <si>
    <t>עד עתה ראינו טבלה של איכותי שמי וכמותי בדיד. 
הפעם נלמד לחשב מדדי מרכז ופיזור במצב של סדרת מספרים. 
במצב של סדרת מספרים לעולם לא נוסיף גרף. הוספת גרף קורית רק אם נתונה טבלה.
מתוך חוברת התרגילים השבועיים, 
תרגיל 2, שאלה 5</t>
  </si>
  <si>
    <t>ממוצע משוקלל</t>
  </si>
  <si>
    <t xml:space="preserve">במגרש ספורט בבי"ס מסוים מתעמלות 3 קבוצות תלמידים. </t>
  </si>
  <si>
    <t xml:space="preserve">בקבוצה הראשונה 34 תלמידים, בקבוצה השנייה 40 תלמידים ובקבוצה השלישית 26 תלמידים. </t>
  </si>
  <si>
    <t>זמן הריצה הממוצע למרחק של שני ק"מ של הקבוצה הראשונה הוא 17 דקות, של קבוצה השנייה הוא 21 דקות ושל הקבוצה השלישית הוא 12 דקות.</t>
  </si>
  <si>
    <t xml:space="preserve"> מהו ממוצע זמן הריצה של כלל התלמידים במגרש הספורט?</t>
  </si>
  <si>
    <t>מתוך חוברת תרגול פרונטלי 2, שאלה 3</t>
  </si>
  <si>
    <t>ממוצע קבוצתי</t>
  </si>
  <si>
    <t>קבוצה ראשונה</t>
  </si>
  <si>
    <t>קבוצה שנייה</t>
  </si>
  <si>
    <t>קבוצה שלישית</t>
  </si>
  <si>
    <t>סך הכל</t>
  </si>
  <si>
    <t>נוסחת השונות שנקבל בדף נוסחאות</t>
  </si>
  <si>
    <t xml:space="preserve">ראשית, נזהה בעמודת X באיזה סוג משתנה מדובר: אין חשיבות לסדר המילים לכן מדובר באיכותי שמי. </t>
  </si>
  <si>
    <r>
      <t xml:space="preserve">תואר ראשון
 </t>
    </r>
    <r>
      <rPr>
        <sz val="33"/>
        <color rgb="FFFF0000"/>
        <rFont val="Arial"/>
        <family val="2"/>
        <scheme val="minor"/>
      </rPr>
      <t>f</t>
    </r>
  </si>
  <si>
    <t>שכיח, חציון, ממוצע</t>
  </si>
  <si>
    <t>יש שכיח, אין חציון, אין ממוצע</t>
  </si>
  <si>
    <t>יש שכיח, יש חציון, אין ממוצע</t>
  </si>
  <si>
    <r>
      <rPr>
        <b/>
        <sz val="20"/>
        <color theme="1"/>
        <rFont val="Arial"/>
        <family val="2"/>
        <scheme val="minor"/>
      </rPr>
      <t>שכיחות באחוזים</t>
    </r>
    <r>
      <rPr>
        <b/>
        <sz val="48"/>
        <color theme="1"/>
        <rFont val="Arial"/>
        <family val="2"/>
        <scheme val="minor"/>
      </rPr>
      <t xml:space="preserve">
f % = f / N</t>
    </r>
  </si>
  <si>
    <t>.</t>
  </si>
  <si>
    <t xml:space="preserve">שכיחות מצטברת באחוזים
%F
</t>
  </si>
  <si>
    <t>אם החציון = הממוצע
הצורה סימטרית</t>
  </si>
  <si>
    <t>הממוצע הכי גדול מבין השלושה לכן צורת ההתפלגות היא זנב ימני</t>
  </si>
  <si>
    <t>שכיחות באחוזים
f % = f / N</t>
  </si>
  <si>
    <r>
      <rPr>
        <b/>
        <u/>
        <sz val="11"/>
        <color theme="1"/>
        <rFont val="Arial"/>
        <family val="2"/>
        <scheme val="minor"/>
      </rPr>
      <t>3 שלבים לתחום הבין רביעוני</t>
    </r>
    <r>
      <rPr>
        <sz val="11"/>
        <color theme="1"/>
        <rFont val="Arial"/>
        <family val="2"/>
        <scheme val="minor"/>
      </rPr>
      <t xml:space="preserve">
1. מוצאים את הרביעון ה 1 לפי %F
2. מוצאים את הרביעון ה 3 לפי %F
3. ההפרש הוא התחום הבין רביעוני
פתרון:
1. 25% נכנס ב 26% לכן רביעון 1 הוא 6
2. 75% נכנס ב 100% לכן רביעון 3 הוא 9</t>
    </r>
  </si>
  <si>
    <t>3 מדדי המרכז:
השכיח 9
החציון 8
הממוצע 7.34
מבין מדדי המרכז
הממוצע הכי קטן
לכן צורת ההתפלגות היא זנב שמאלי</t>
  </si>
  <si>
    <t>1. אם הממוצע הכי גדול אז צורת ההתפלגות היא זנב ימני (אסימטרית חיובית)</t>
  </si>
  <si>
    <t>2. אם הממוצע הכי קטן אז צורת ההתפלגות היא זנב שמאלי (אסימטרית שלילית)</t>
  </si>
  <si>
    <t>Column1</t>
  </si>
  <si>
    <t>Standard Error</t>
  </si>
  <si>
    <t>Standard Deviation</t>
  </si>
  <si>
    <t>Sample Variance</t>
  </si>
  <si>
    <t>Kurtosis</t>
  </si>
  <si>
    <t>Skewness</t>
  </si>
  <si>
    <t>Minimum</t>
  </si>
  <si>
    <t>Maximum</t>
  </si>
  <si>
    <t>Sum</t>
  </si>
  <si>
    <t>Count = N</t>
  </si>
  <si>
    <t>מציאת שונות במצב של טבלת כמותי בדיד</t>
  </si>
  <si>
    <r>
      <t>(X-mean)^2*</t>
    </r>
    <r>
      <rPr>
        <sz val="28"/>
        <color rgb="FFFF0000"/>
        <rFont val="Arial"/>
        <family val="2"/>
        <scheme val="minor"/>
      </rPr>
      <t xml:space="preserve">f
</t>
    </r>
    <r>
      <rPr>
        <sz val="28"/>
        <color rgb="FF00B0F0"/>
        <rFont val="Arial"/>
        <family val="2"/>
        <scheme val="minor"/>
      </rPr>
      <t>מונה נוסחת השונות</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</si>
</sst>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
  </numFmts>
  <fonts count="47" x14ac:knownFonts="1">
    <font>
      <sz val="11"/>
      <color theme="1"/>
      <name val="Arial"/>
      <family val="2"/>
      <scheme val="minor"/>
    </font>
    <font>
      <sz val="11"/>
      <color theme="1"/>
      <name val="Arial"/>
      <family val="2"/>
      <scheme val="minor"/>
    </font>
    <font>
      <sz val="33"/>
      <color theme="1"/>
      <name val="Arial"/>
      <family val="2"/>
      <scheme val="minor"/>
    </font>
    <font>
      <b/>
      <sz val="33"/>
      <color rgb="FF365F91"/>
      <name val="Tahoma"/>
      <family val="2"/>
    </font>
    <font>
      <b/>
      <sz val="33"/>
      <color theme="1"/>
      <name val="Tahoma"/>
      <family val="2"/>
    </font>
    <font>
      <sz val="16"/>
      <color theme="1"/>
      <name val="Tahoma"/>
      <family val="2"/>
    </font>
    <font>
      <sz val="14"/>
      <color theme="1"/>
      <name val="Arial"/>
      <family val="2"/>
      <scheme val="minor"/>
    </font>
    <font>
      <sz val="16"/>
      <color theme="1"/>
      <name val="Arial"/>
      <family val="2"/>
      <scheme val="minor"/>
    </font>
    <font>
      <b/>
      <sz val="16"/>
      <color theme="1"/>
      <name val="Arial"/>
      <family val="2"/>
      <scheme val="minor"/>
    </font>
    <font>
      <b/>
      <sz val="20"/>
      <color theme="1"/>
      <name val="Arial"/>
      <family val="2"/>
      <scheme val="minor"/>
    </font>
    <font>
      <b/>
      <sz val="22"/>
      <color theme="1"/>
      <name val="Arial"/>
      <family val="2"/>
      <scheme val="minor"/>
    </font>
    <font>
      <sz val="18"/>
      <color theme="1"/>
      <name val="Arial"/>
      <family val="2"/>
      <scheme val="minor"/>
    </font>
    <font>
      <sz val="20"/>
      <color theme="1"/>
      <name val="Arial"/>
      <family val="2"/>
      <scheme val="minor"/>
    </font>
    <font>
      <sz val="22"/>
      <color theme="1"/>
      <name val="Arial"/>
      <family val="2"/>
      <scheme val="minor"/>
    </font>
    <font>
      <sz val="24"/>
      <color theme="1"/>
      <name val="Arial"/>
      <family val="2"/>
      <scheme val="minor"/>
    </font>
    <font>
      <sz val="26"/>
      <color theme="1"/>
      <name val="Arial"/>
      <family val="2"/>
      <scheme val="minor"/>
    </font>
    <font>
      <sz val="28"/>
      <color theme="1"/>
      <name val="Arial"/>
      <family val="2"/>
      <scheme val="minor"/>
    </font>
    <font>
      <sz val="36"/>
      <color theme="1"/>
      <name val="Arial"/>
      <family val="2"/>
      <scheme val="minor"/>
    </font>
    <font>
      <b/>
      <sz val="48"/>
      <color theme="1"/>
      <name val="Arial"/>
      <family val="2"/>
      <scheme val="minor"/>
    </font>
    <font>
      <sz val="48"/>
      <color theme="1"/>
      <name val="Arial"/>
      <family val="2"/>
      <scheme val="minor"/>
    </font>
    <font>
      <b/>
      <u/>
      <sz val="48"/>
      <color theme="1"/>
      <name val="Arial"/>
      <family val="2"/>
      <scheme val="minor"/>
    </font>
    <font>
      <b/>
      <u/>
      <sz val="28"/>
      <color theme="1"/>
      <name val="Arial"/>
      <family val="2"/>
      <scheme val="minor"/>
    </font>
    <font>
      <b/>
      <u/>
      <sz val="28"/>
      <name val="Arial"/>
      <family val="2"/>
      <scheme val="minor"/>
    </font>
    <font>
      <b/>
      <sz val="14"/>
      <color rgb="FF365F91"/>
      <name val="Tahoma"/>
      <family val="2"/>
    </font>
    <font>
      <sz val="14"/>
      <color rgb="FFFF0000"/>
      <name val="Arial"/>
      <family val="2"/>
      <scheme val="minor"/>
    </font>
    <font>
      <sz val="11"/>
      <name val="Arial"/>
      <family val="2"/>
      <scheme val="minor"/>
    </font>
    <font>
      <b/>
      <sz val="33"/>
      <color rgb="FFFF0000"/>
      <name val="Tahoma"/>
      <family val="2"/>
    </font>
    <font>
      <b/>
      <u/>
      <sz val="11"/>
      <color theme="1"/>
      <name val="Arial"/>
      <family val="2"/>
      <scheme val="minor"/>
    </font>
    <font>
      <sz val="24"/>
      <color rgb="FFFF0000"/>
      <name val="Arial"/>
      <family val="2"/>
      <scheme val="minor"/>
    </font>
    <font>
      <sz val="20"/>
      <color rgb="FF00B0F0"/>
      <name val="Arial"/>
      <family val="2"/>
      <scheme val="minor"/>
    </font>
    <font>
      <sz val="11"/>
      <color rgb="FF00B0F0"/>
      <name val="Arial"/>
      <family val="2"/>
      <scheme val="minor"/>
    </font>
    <font>
      <i/>
      <sz val="11"/>
      <color rgb="FF00B0F0"/>
      <name val="Arial"/>
      <family val="2"/>
      <scheme val="minor"/>
    </font>
    <font>
      <sz val="20"/>
      <color rgb="FFC00000"/>
      <name val="Arial"/>
      <family val="2"/>
      <scheme val="minor"/>
    </font>
    <font>
      <b/>
      <u/>
      <sz val="18"/>
      <color rgb="FFC00000"/>
      <name val="Arial"/>
      <family val="2"/>
      <scheme val="minor"/>
    </font>
    <font>
      <sz val="33"/>
      <color rgb="FFC00000"/>
      <name val="Arial"/>
      <family val="2"/>
      <scheme val="minor"/>
    </font>
    <font>
      <b/>
      <u/>
      <sz val="20"/>
      <color theme="1"/>
      <name val="Arial"/>
      <family val="2"/>
      <scheme val="minor"/>
    </font>
    <font>
      <sz val="14"/>
      <color theme="1"/>
      <name val="Arial"/>
      <family val="2"/>
    </font>
    <font>
      <b/>
      <u/>
      <sz val="22"/>
      <color theme="1"/>
      <name val="Arial"/>
      <family val="2"/>
      <scheme val="minor"/>
    </font>
    <font>
      <sz val="16"/>
      <color theme="1"/>
      <name val="Arial"/>
      <family val="2"/>
    </font>
    <font>
      <sz val="22"/>
      <color theme="1"/>
      <name val="Arial"/>
      <family val="2"/>
    </font>
    <font>
      <b/>
      <sz val="20"/>
      <color rgb="FFFF0000"/>
      <name val="Arial"/>
      <family val="2"/>
      <scheme val="minor"/>
    </font>
    <font>
      <b/>
      <sz val="20"/>
      <color rgb="FFFF0000"/>
      <name val="Tahoma"/>
      <family val="2"/>
    </font>
    <font>
      <b/>
      <u/>
      <sz val="20"/>
      <color rgb="FF0070C0"/>
      <name val="Arial"/>
      <family val="2"/>
      <scheme val="minor"/>
    </font>
    <font>
      <sz val="33"/>
      <color rgb="FFFF0000"/>
      <name val="Arial"/>
      <family val="2"/>
      <scheme val="minor"/>
    </font>
    <font>
      <i/>
      <sz val="11"/>
      <color theme="1"/>
      <name val="Arial"/>
      <family val="2"/>
      <scheme val="minor"/>
    </font>
    <font>
      <sz val="28"/>
      <color rgb="FFFF0000"/>
      <name val="Arial"/>
      <family val="2"/>
      <scheme val="minor"/>
    </font>
    <font>
      <sz val="28"/>
      <color rgb="FF00B0F0"/>
      <name val="Arial"/>
      <family val="2"/>
      <scheme val="minor"/>
    </font>
  </fonts>
  <fills count="23">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99FF"/>
        <bgColor indexed="64"/>
      </patternFill>
    </fill>
    <fill>
      <patternFill patternType="solid">
        <fgColor rgb="FFFFC000"/>
        <bgColor indexed="64"/>
      </patternFill>
    </fill>
    <fill>
      <patternFill patternType="solid">
        <fgColor theme="5" tint="0.59999389629810485"/>
        <bgColor indexed="64"/>
      </patternFill>
    </fill>
    <fill>
      <patternFill patternType="solid">
        <fgColor rgb="FF00FFFF"/>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FF9999"/>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CCFFCC"/>
        <bgColor indexed="64"/>
      </patternFill>
    </fill>
    <fill>
      <patternFill patternType="solid">
        <fgColor theme="8" tint="0.59999389629810485"/>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rgb="FFFF0000"/>
        <bgColor indexed="64"/>
      </patternFill>
    </fill>
    <fill>
      <patternFill patternType="solid">
        <fgColor theme="7" tint="0.59999389629810485"/>
        <bgColor indexed="64"/>
      </patternFill>
    </fill>
    <fill>
      <patternFill patternType="solid">
        <fgColor rgb="FF00B0F0"/>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5"/>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64"/>
      </left>
      <right/>
      <top/>
      <bottom style="thin">
        <color indexed="64"/>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9" fontId="1" fillId="0" borderId="0" applyFont="0" applyFill="0" applyBorder="0" applyAlignment="0" applyProtection="0"/>
  </cellStyleXfs>
  <cellXfs count="212">
    <xf numFmtId="0" fontId="0" fillId="0" borderId="0" xfId="0"/>
    <xf numFmtId="0" fontId="0" fillId="0" borderId="0" xfId="0" applyAlignment="1">
      <alignment horizontal="center" vertical="center"/>
    </xf>
    <xf numFmtId="0" fontId="2" fillId="0" borderId="0" xfId="0" applyFont="1" applyAlignment="1">
      <alignment horizontal="center" vertical="center"/>
    </xf>
    <xf numFmtId="0" fontId="0" fillId="5" borderId="2" xfId="0" applyFill="1" applyBorder="1" applyAlignment="1">
      <alignment horizontal="center" vertical="center"/>
    </xf>
    <xf numFmtId="164" fontId="0" fillId="0" borderId="0" xfId="1" applyNumberFormat="1" applyFont="1" applyAlignment="1">
      <alignment horizontal="center" vertical="center"/>
    </xf>
    <xf numFmtId="9" fontId="0" fillId="5" borderId="2" xfId="1" applyFont="1" applyFill="1" applyBorder="1" applyAlignment="1">
      <alignment horizontal="center" vertical="center"/>
    </xf>
    <xf numFmtId="0" fontId="0" fillId="0" borderId="1" xfId="0" applyBorder="1" applyAlignment="1">
      <alignment horizontal="center" vertical="center"/>
    </xf>
    <xf numFmtId="10" fontId="0" fillId="0" borderId="1" xfId="1" applyNumberFormat="1" applyFont="1" applyBorder="1" applyAlignment="1">
      <alignment horizontal="center" vertical="center"/>
    </xf>
    <xf numFmtId="0" fontId="0" fillId="0" borderId="4" xfId="0" applyBorder="1" applyAlignment="1">
      <alignment horizontal="center" vertical="center"/>
    </xf>
    <xf numFmtId="10" fontId="0" fillId="5" borderId="2" xfId="1" applyNumberFormat="1" applyFont="1" applyFill="1" applyBorder="1" applyAlignment="1">
      <alignment horizontal="center" vertical="center"/>
    </xf>
    <xf numFmtId="0" fontId="8" fillId="0" borderId="0" xfId="0" applyFont="1" applyAlignment="1">
      <alignment horizontal="center" vertical="center"/>
    </xf>
    <xf numFmtId="0" fontId="2" fillId="5" borderId="0" xfId="0" applyFont="1" applyFill="1" applyAlignment="1">
      <alignment horizontal="center" vertical="center"/>
    </xf>
    <xf numFmtId="0" fontId="2" fillId="7" borderId="0" xfId="0" applyFont="1" applyFill="1" applyAlignment="1">
      <alignment horizontal="center" vertical="center"/>
    </xf>
    <xf numFmtId="10" fontId="0" fillId="0" borderId="4" xfId="1" applyNumberFormat="1" applyFont="1" applyBorder="1" applyAlignment="1">
      <alignment horizontal="center" vertical="center"/>
    </xf>
    <xf numFmtId="0" fontId="2" fillId="5" borderId="2" xfId="0" applyFont="1" applyFill="1" applyBorder="1" applyAlignment="1">
      <alignment horizontal="center" vertical="center"/>
    </xf>
    <xf numFmtId="0" fontId="17" fillId="5" borderId="2" xfId="0" applyFont="1" applyFill="1" applyBorder="1" applyAlignment="1">
      <alignment horizontal="center" vertical="center"/>
    </xf>
    <xf numFmtId="10" fontId="17" fillId="5" borderId="2" xfId="0" applyNumberFormat="1" applyFont="1" applyFill="1" applyBorder="1" applyAlignment="1">
      <alignment horizontal="center" vertical="center"/>
    </xf>
    <xf numFmtId="10" fontId="7" fillId="0" borderId="0" xfId="1" applyNumberFormat="1" applyFont="1" applyAlignment="1">
      <alignment horizontal="center" vertical="center"/>
    </xf>
    <xf numFmtId="0" fontId="17" fillId="0" borderId="0" xfId="0" applyFont="1" applyAlignment="1">
      <alignment horizontal="center" vertical="center"/>
    </xf>
    <xf numFmtId="10" fontId="11" fillId="0" borderId="0" xfId="0" applyNumberFormat="1" applyFont="1" applyAlignment="1">
      <alignment horizontal="center" vertical="center"/>
    </xf>
    <xf numFmtId="0" fontId="3" fillId="2"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0" fillId="0" borderId="0" xfId="0" applyAlignment="1">
      <alignment horizontal="center" vertical="center" wrapText="1"/>
    </xf>
    <xf numFmtId="0" fontId="12"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center" vertical="center"/>
    </xf>
    <xf numFmtId="0" fontId="14" fillId="0" borderId="0" xfId="0" applyFont="1" applyAlignment="1">
      <alignment horizontal="center" vertical="center"/>
    </xf>
    <xf numFmtId="0" fontId="12" fillId="8" borderId="0" xfId="0" applyFont="1" applyFill="1" applyAlignment="1">
      <alignment horizontal="center" vertical="center"/>
    </xf>
    <xf numFmtId="0" fontId="15" fillId="9" borderId="0" xfId="0" applyFont="1" applyFill="1" applyAlignment="1">
      <alignment horizontal="center" vertical="center" wrapText="1"/>
    </xf>
    <xf numFmtId="0" fontId="14" fillId="10" borderId="0" xfId="0" applyFont="1" applyFill="1" applyAlignment="1">
      <alignment horizontal="center" vertical="center"/>
    </xf>
    <xf numFmtId="0" fontId="13" fillId="0" borderId="0" xfId="0" applyFont="1" applyAlignment="1">
      <alignment horizontal="center" vertical="center" readingOrder="2"/>
    </xf>
    <xf numFmtId="0" fontId="14" fillId="0" borderId="0" xfId="0" applyFont="1" applyAlignment="1">
      <alignment horizontal="center" vertical="center" readingOrder="2"/>
    </xf>
    <xf numFmtId="0" fontId="14" fillId="0" borderId="0" xfId="0" applyFont="1" applyAlignment="1">
      <alignment horizontal="center" vertical="center" wrapText="1" readingOrder="2"/>
    </xf>
    <xf numFmtId="9" fontId="0" fillId="0" borderId="0" xfId="0" applyNumberFormat="1" applyAlignment="1">
      <alignment horizontal="center" vertical="center"/>
    </xf>
    <xf numFmtId="0" fontId="23" fillId="2"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164" fontId="2" fillId="5" borderId="2" xfId="0" applyNumberFormat="1" applyFont="1" applyFill="1" applyBorder="1" applyAlignment="1">
      <alignment horizontal="center" vertical="center"/>
    </xf>
    <xf numFmtId="0" fontId="25" fillId="0" borderId="0" xfId="0" applyFont="1" applyAlignment="1">
      <alignment horizontal="center" vertical="center"/>
    </xf>
    <xf numFmtId="0" fontId="6" fillId="8" borderId="0" xfId="0" applyFont="1" applyFill="1" applyAlignment="1">
      <alignment horizontal="center" vertical="center"/>
    </xf>
    <xf numFmtId="0" fontId="6" fillId="0" borderId="0" xfId="0" applyFont="1" applyAlignment="1">
      <alignment horizontal="center" vertical="center" wrapText="1"/>
    </xf>
    <xf numFmtId="0" fontId="0" fillId="0" borderId="16" xfId="0" applyBorder="1" applyAlignment="1">
      <alignment horizontal="center" vertical="center"/>
    </xf>
    <xf numFmtId="0" fontId="6" fillId="0" borderId="16" xfId="0" applyFont="1" applyBorder="1" applyAlignment="1">
      <alignment horizontal="center" vertical="center" wrapText="1"/>
    </xf>
    <xf numFmtId="0" fontId="0" fillId="0" borderId="16" xfId="0" applyBorder="1" applyAlignment="1">
      <alignment horizontal="center" vertical="center" wrapText="1"/>
    </xf>
    <xf numFmtId="0" fontId="19" fillId="0" borderId="16" xfId="0" applyFont="1" applyBorder="1" applyAlignment="1">
      <alignment horizontal="center" vertical="center" wrapText="1"/>
    </xf>
    <xf numFmtId="0" fontId="24" fillId="0" borderId="14" xfId="0" applyFont="1" applyBorder="1" applyAlignment="1">
      <alignment horizontal="center" vertical="center"/>
    </xf>
    <xf numFmtId="0" fontId="6" fillId="0" borderId="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19" fillId="2" borderId="9"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18" xfId="0" applyFont="1" applyFill="1" applyBorder="1" applyAlignment="1">
      <alignment horizontal="center" vertical="center"/>
    </xf>
    <xf numFmtId="0" fontId="6" fillId="2" borderId="6" xfId="0" applyFont="1" applyFill="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6" fillId="3" borderId="9" xfId="0" applyFont="1" applyFill="1" applyBorder="1" applyAlignment="1">
      <alignment horizontal="center" vertical="center" wrapText="1"/>
    </xf>
    <xf numFmtId="0" fontId="6" fillId="3" borderId="5" xfId="0" applyFont="1" applyFill="1" applyBorder="1" applyAlignment="1">
      <alignment horizontal="center" vertical="center"/>
    </xf>
    <xf numFmtId="0" fontId="6" fillId="3" borderId="18" xfId="0" applyFont="1" applyFill="1" applyBorder="1" applyAlignment="1">
      <alignment horizontal="center" vertical="center"/>
    </xf>
    <xf numFmtId="0" fontId="6" fillId="3" borderId="6" xfId="0" applyFont="1" applyFill="1" applyBorder="1" applyAlignment="1">
      <alignment horizontal="center" vertical="center"/>
    </xf>
    <xf numFmtId="0" fontId="6" fillId="8" borderId="9" xfId="0" applyFont="1" applyFill="1" applyBorder="1" applyAlignment="1">
      <alignment horizontal="center" vertical="center" wrapText="1"/>
    </xf>
    <xf numFmtId="0" fontId="6" fillId="8" borderId="5" xfId="0" applyFont="1" applyFill="1" applyBorder="1" applyAlignment="1">
      <alignment horizontal="center" vertical="center"/>
    </xf>
    <xf numFmtId="0" fontId="6" fillId="8" borderId="18" xfId="0" applyFont="1" applyFill="1" applyBorder="1" applyAlignment="1">
      <alignment horizontal="center" vertical="center"/>
    </xf>
    <xf numFmtId="0" fontId="6" fillId="8" borderId="6" xfId="0" applyFont="1" applyFill="1" applyBorder="1" applyAlignment="1">
      <alignment horizontal="center" vertical="center"/>
    </xf>
    <xf numFmtId="0" fontId="0" fillId="4" borderId="9" xfId="0" applyFill="1" applyBorder="1" applyAlignment="1">
      <alignment horizontal="center" vertical="center" wrapText="1"/>
    </xf>
    <xf numFmtId="0" fontId="6" fillId="4" borderId="5" xfId="0" applyFont="1" applyFill="1" applyBorder="1" applyAlignment="1">
      <alignment horizontal="center" vertical="center"/>
    </xf>
    <xf numFmtId="0" fontId="6" fillId="4" borderId="18" xfId="0" applyFont="1" applyFill="1" applyBorder="1" applyAlignment="1">
      <alignment horizontal="center" vertical="center"/>
    </xf>
    <xf numFmtId="0" fontId="6" fillId="4" borderId="6" xfId="0" applyFont="1" applyFill="1" applyBorder="1" applyAlignment="1">
      <alignment horizontal="center" vertical="center"/>
    </xf>
    <xf numFmtId="0" fontId="24" fillId="0" borderId="21" xfId="0" applyFont="1" applyBorder="1" applyAlignment="1">
      <alignment horizontal="center" vertical="center"/>
    </xf>
    <xf numFmtId="0" fontId="24" fillId="4" borderId="5" xfId="0" applyFont="1" applyFill="1" applyBorder="1" applyAlignment="1">
      <alignment horizontal="center" vertical="center"/>
    </xf>
    <xf numFmtId="0" fontId="6" fillId="0" borderId="21" xfId="0" applyFont="1" applyBorder="1" applyAlignment="1">
      <alignment horizontal="center" vertical="center"/>
    </xf>
    <xf numFmtId="0" fontId="0" fillId="11" borderId="9" xfId="0" applyFill="1" applyBorder="1" applyAlignment="1">
      <alignment horizontal="center" vertical="center" wrapText="1"/>
    </xf>
    <xf numFmtId="0" fontId="6" fillId="11" borderId="18" xfId="0" applyFont="1" applyFill="1" applyBorder="1" applyAlignment="1">
      <alignment horizontal="center" vertical="center"/>
    </xf>
    <xf numFmtId="0" fontId="6" fillId="11" borderId="22" xfId="0" applyFont="1" applyFill="1" applyBorder="1" applyAlignment="1">
      <alignment horizontal="center" vertical="center"/>
    </xf>
    <xf numFmtId="0" fontId="6" fillId="11" borderId="6" xfId="0" applyFont="1" applyFill="1" applyBorder="1" applyAlignment="1">
      <alignment horizontal="center" vertical="center"/>
    </xf>
    <xf numFmtId="0" fontId="6" fillId="7" borderId="23" xfId="0" applyFont="1" applyFill="1" applyBorder="1" applyAlignment="1">
      <alignment horizontal="center" vertical="center"/>
    </xf>
    <xf numFmtId="0" fontId="6" fillId="7" borderId="10" xfId="0" applyFont="1" applyFill="1" applyBorder="1" applyAlignment="1">
      <alignment horizontal="center" vertical="center"/>
    </xf>
    <xf numFmtId="0" fontId="6" fillId="7" borderId="24" xfId="0" applyFont="1" applyFill="1" applyBorder="1" applyAlignment="1">
      <alignment horizontal="center" vertical="center"/>
    </xf>
    <xf numFmtId="0" fontId="6" fillId="7" borderId="25" xfId="0" applyFont="1" applyFill="1" applyBorder="1" applyAlignment="1">
      <alignment horizontal="center" vertical="center"/>
    </xf>
    <xf numFmtId="0" fontId="0" fillId="7" borderId="26" xfId="0" applyFill="1" applyBorder="1" applyAlignment="1">
      <alignment horizontal="center" vertical="center" wrapText="1"/>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6" fillId="7" borderId="13" xfId="0" applyFont="1" applyFill="1" applyBorder="1" applyAlignment="1">
      <alignment horizontal="center" vertical="center"/>
    </xf>
    <xf numFmtId="0" fontId="6" fillId="0" borderId="16" xfId="0" applyFont="1" applyBorder="1" applyAlignment="1">
      <alignment horizontal="center" vertical="center"/>
    </xf>
    <xf numFmtId="0" fontId="11" fillId="12" borderId="9" xfId="0" applyFont="1" applyFill="1" applyBorder="1" applyAlignment="1">
      <alignment horizontal="center" vertical="center"/>
    </xf>
    <xf numFmtId="0" fontId="11" fillId="12" borderId="5" xfId="0" applyFont="1" applyFill="1" applyBorder="1" applyAlignment="1">
      <alignment horizontal="center" vertical="center"/>
    </xf>
    <xf numFmtId="0" fontId="11" fillId="12" borderId="27" xfId="0" applyFont="1" applyFill="1" applyBorder="1" applyAlignment="1">
      <alignment horizontal="center" vertical="center"/>
    </xf>
    <xf numFmtId="0" fontId="11" fillId="12" borderId="28" xfId="0" applyFont="1" applyFill="1" applyBorder="1" applyAlignment="1">
      <alignment horizontal="center" vertical="center"/>
    </xf>
    <xf numFmtId="0" fontId="0" fillId="13" borderId="0" xfId="0" applyFill="1" applyAlignment="1">
      <alignment horizontal="center" vertical="center" wrapText="1" readingOrder="2"/>
    </xf>
    <xf numFmtId="0" fontId="6" fillId="13" borderId="0" xfId="0" applyFont="1" applyFill="1" applyAlignment="1">
      <alignment horizontal="center" vertical="center"/>
    </xf>
    <xf numFmtId="0" fontId="6" fillId="14" borderId="0" xfId="0" applyFont="1" applyFill="1" applyAlignment="1">
      <alignment horizontal="center" vertical="center" wrapText="1" readingOrder="2"/>
    </xf>
    <xf numFmtId="0" fontId="28" fillId="0" borderId="1" xfId="0" applyFont="1" applyBorder="1" applyAlignment="1">
      <alignment horizontal="center" vertical="center"/>
    </xf>
    <xf numFmtId="0" fontId="29" fillId="0" borderId="1" xfId="0" applyFont="1" applyBorder="1" applyAlignment="1">
      <alignment horizontal="center" vertical="center"/>
    </xf>
    <xf numFmtId="0" fontId="32" fillId="0" borderId="1" xfId="0" applyFont="1" applyBorder="1" applyAlignment="1">
      <alignment horizontal="center" vertical="center"/>
    </xf>
    <xf numFmtId="0" fontId="39" fillId="16" borderId="2" xfId="0" applyFont="1" applyFill="1" applyBorder="1" applyAlignment="1">
      <alignment horizontal="center" vertical="center" wrapText="1" readingOrder="2"/>
    </xf>
    <xf numFmtId="0" fontId="39" fillId="16" borderId="9" xfId="0" applyFont="1" applyFill="1" applyBorder="1" applyAlignment="1">
      <alignment horizontal="center" vertical="center" wrapText="1" readingOrder="2"/>
    </xf>
    <xf numFmtId="0" fontId="36" fillId="13" borderId="3" xfId="0" applyFont="1" applyFill="1" applyBorder="1" applyAlignment="1">
      <alignment horizontal="center" vertical="center" wrapText="1" readingOrder="2"/>
    </xf>
    <xf numFmtId="0" fontId="36" fillId="13" borderId="26" xfId="0" applyFont="1" applyFill="1" applyBorder="1" applyAlignment="1">
      <alignment horizontal="center" vertical="center" wrapText="1" readingOrder="2"/>
    </xf>
    <xf numFmtId="0" fontId="36" fillId="7" borderId="3" xfId="0" applyFont="1" applyFill="1" applyBorder="1" applyAlignment="1">
      <alignment horizontal="center" vertical="center" wrapText="1" readingOrder="2"/>
    </xf>
    <xf numFmtId="0" fontId="36" fillId="7" borderId="26" xfId="0" applyFont="1" applyFill="1" applyBorder="1" applyAlignment="1">
      <alignment horizontal="center" vertical="center" wrapText="1" readingOrder="2"/>
    </xf>
    <xf numFmtId="0" fontId="36" fillId="17" borderId="3" xfId="0" applyFont="1" applyFill="1" applyBorder="1" applyAlignment="1">
      <alignment horizontal="center" vertical="center" wrapText="1" readingOrder="2"/>
    </xf>
    <xf numFmtId="0" fontId="36" fillId="17" borderId="26" xfId="0" applyFont="1" applyFill="1" applyBorder="1" applyAlignment="1">
      <alignment horizontal="center" vertical="center" wrapText="1" readingOrder="2"/>
    </xf>
    <xf numFmtId="0" fontId="6" fillId="0" borderId="0" xfId="0" applyFont="1" applyAlignment="1">
      <alignment horizontal="right" vertical="center" wrapText="1"/>
    </xf>
    <xf numFmtId="0" fontId="6" fillId="20" borderId="0" xfId="0" applyFont="1" applyFill="1" applyAlignment="1">
      <alignment horizontal="center" vertical="center"/>
    </xf>
    <xf numFmtId="0" fontId="6" fillId="21" borderId="0" xfId="0" applyFont="1" applyFill="1" applyAlignment="1">
      <alignment horizontal="center" vertical="center"/>
    </xf>
    <xf numFmtId="0" fontId="0" fillId="21" borderId="0" xfId="0" applyFill="1" applyAlignment="1">
      <alignment horizontal="center" vertical="center"/>
    </xf>
    <xf numFmtId="0" fontId="27" fillId="0" borderId="0" xfId="0" applyFont="1" applyAlignment="1">
      <alignment horizontal="center" vertical="center"/>
    </xf>
    <xf numFmtId="0" fontId="38" fillId="0" borderId="0" xfId="0" applyFont="1" applyAlignment="1">
      <alignment horizontal="center" vertical="center" readingOrder="2"/>
    </xf>
    <xf numFmtId="0" fontId="0" fillId="0" borderId="28" xfId="0" applyBorder="1" applyAlignment="1">
      <alignment horizontal="center" vertical="center"/>
    </xf>
    <xf numFmtId="0" fontId="11" fillId="0" borderId="9" xfId="0" applyFont="1" applyBorder="1" applyAlignment="1">
      <alignment horizontal="center" vertical="center" wrapText="1"/>
    </xf>
    <xf numFmtId="0" fontId="0" fillId="2" borderId="0" xfId="0" applyFill="1" applyAlignment="1">
      <alignment horizontal="center" vertical="center"/>
    </xf>
    <xf numFmtId="10" fontId="0" fillId="0" borderId="17" xfId="1" applyNumberFormat="1" applyFont="1" applyBorder="1" applyAlignment="1">
      <alignment horizontal="center" vertical="center"/>
    </xf>
    <xf numFmtId="0" fontId="0" fillId="0" borderId="17" xfId="0" applyBorder="1" applyAlignment="1">
      <alignment horizontal="center" vertical="center"/>
    </xf>
    <xf numFmtId="0" fontId="2" fillId="3"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7" fillId="2" borderId="0" xfId="0" applyFont="1" applyFill="1" applyAlignment="1">
      <alignment horizontal="center" vertical="center" wrapText="1"/>
    </xf>
    <xf numFmtId="0" fontId="15" fillId="10" borderId="2" xfId="0" applyFont="1" applyFill="1" applyBorder="1" applyAlignment="1">
      <alignment horizontal="center" vertical="center"/>
    </xf>
    <xf numFmtId="0" fontId="12" fillId="8" borderId="2" xfId="0" applyFont="1" applyFill="1" applyBorder="1" applyAlignment="1">
      <alignment horizontal="center" vertical="center" wrapText="1"/>
    </xf>
    <xf numFmtId="0" fontId="15" fillId="9" borderId="2" xfId="0" applyFont="1" applyFill="1" applyBorder="1" applyAlignment="1">
      <alignment horizontal="center" vertical="center" wrapText="1"/>
    </xf>
    <xf numFmtId="0" fontId="11" fillId="0" borderId="0" xfId="0" applyFont="1" applyAlignment="1">
      <alignment horizontal="center" vertical="center"/>
    </xf>
    <xf numFmtId="0" fontId="14" fillId="2" borderId="0" xfId="0" applyFont="1" applyFill="1" applyAlignment="1">
      <alignment horizontal="center" vertical="center"/>
    </xf>
    <xf numFmtId="0" fontId="11" fillId="2" borderId="0" xfId="0" applyFont="1" applyFill="1" applyAlignment="1">
      <alignment horizontal="center" vertical="center" wrapText="1"/>
    </xf>
    <xf numFmtId="0" fontId="31" fillId="0" borderId="0" xfId="0" applyFont="1" applyAlignment="1">
      <alignment horizontal="center" vertical="center"/>
    </xf>
    <xf numFmtId="0" fontId="30" fillId="0" borderId="0" xfId="0" applyFont="1" applyAlignment="1">
      <alignment horizontal="center" vertical="center"/>
    </xf>
    <xf numFmtId="0" fontId="7" fillId="11" borderId="31" xfId="0" applyFont="1" applyFill="1" applyBorder="1" applyAlignment="1">
      <alignment horizontal="center" vertical="center" wrapText="1"/>
    </xf>
    <xf numFmtId="0" fontId="7" fillId="11" borderId="32" xfId="0" applyFont="1" applyFill="1" applyBorder="1" applyAlignment="1">
      <alignment horizontal="center" vertical="center"/>
    </xf>
    <xf numFmtId="0" fontId="7" fillId="11" borderId="33" xfId="0" applyFont="1" applyFill="1" applyBorder="1" applyAlignment="1">
      <alignment horizontal="center" vertical="center"/>
    </xf>
    <xf numFmtId="0" fontId="7" fillId="11" borderId="26" xfId="0" applyFont="1" applyFill="1" applyBorder="1" applyAlignment="1">
      <alignment horizontal="center" vertical="center"/>
    </xf>
    <xf numFmtId="0" fontId="7" fillId="11" borderId="29" xfId="0" applyFont="1" applyFill="1" applyBorder="1" applyAlignment="1">
      <alignment horizontal="center" vertical="center"/>
    </xf>
    <xf numFmtId="0" fontId="7" fillId="11" borderId="34" xfId="0" applyFont="1" applyFill="1" applyBorder="1" applyAlignment="1">
      <alignment horizontal="center" vertical="center"/>
    </xf>
    <xf numFmtId="0" fontId="7" fillId="18" borderId="9" xfId="0" applyFont="1" applyFill="1" applyBorder="1" applyAlignment="1">
      <alignment horizontal="center" vertical="center" wrapText="1"/>
    </xf>
    <xf numFmtId="0" fontId="7" fillId="18" borderId="35" xfId="0" applyFont="1" applyFill="1" applyBorder="1" applyAlignment="1">
      <alignment horizontal="center" vertical="center"/>
    </xf>
    <xf numFmtId="0" fontId="7" fillId="18" borderId="28" xfId="0" applyFont="1" applyFill="1" applyBorder="1" applyAlignment="1">
      <alignment horizontal="center" vertical="center"/>
    </xf>
    <xf numFmtId="0" fontId="7" fillId="4" borderId="9" xfId="0" applyFont="1" applyFill="1" applyBorder="1" applyAlignment="1">
      <alignment horizontal="center" vertical="center" wrapText="1"/>
    </xf>
    <xf numFmtId="0" fontId="7" fillId="4" borderId="35" xfId="0" applyFont="1" applyFill="1" applyBorder="1" applyAlignment="1">
      <alignment horizontal="center" vertical="center"/>
    </xf>
    <xf numFmtId="165" fontId="7" fillId="4" borderId="28" xfId="0" applyNumberFormat="1" applyFont="1" applyFill="1" applyBorder="1" applyAlignment="1">
      <alignment horizontal="center" vertical="center"/>
    </xf>
    <xf numFmtId="0" fontId="7" fillId="19" borderId="31" xfId="0" applyFont="1" applyFill="1" applyBorder="1" applyAlignment="1">
      <alignment horizontal="center" vertical="center"/>
    </xf>
    <xf numFmtId="0" fontId="7" fillId="19" borderId="32" xfId="0" applyFont="1" applyFill="1" applyBorder="1" applyAlignment="1">
      <alignment horizontal="center" vertical="center"/>
    </xf>
    <xf numFmtId="165" fontId="7" fillId="19" borderId="33" xfId="0" applyNumberFormat="1" applyFont="1" applyFill="1" applyBorder="1" applyAlignment="1">
      <alignment horizontal="center" vertical="center"/>
    </xf>
    <xf numFmtId="0" fontId="7" fillId="19" borderId="26" xfId="0" applyFont="1" applyFill="1" applyBorder="1" applyAlignment="1">
      <alignment horizontal="center" vertical="center"/>
    </xf>
    <xf numFmtId="0" fontId="7" fillId="19" borderId="29" xfId="0" applyFont="1" applyFill="1" applyBorder="1" applyAlignment="1">
      <alignment horizontal="center" vertical="center"/>
    </xf>
    <xf numFmtId="0" fontId="7" fillId="19" borderId="34" xfId="0" applyFont="1" applyFill="1" applyBorder="1" applyAlignment="1">
      <alignment horizontal="center" vertical="center"/>
    </xf>
    <xf numFmtId="0" fontId="7" fillId="12" borderId="9" xfId="0" applyFont="1" applyFill="1" applyBorder="1" applyAlignment="1">
      <alignment horizontal="center" vertical="center" wrapText="1"/>
    </xf>
    <xf numFmtId="0" fontId="7" fillId="12" borderId="35" xfId="0" applyFont="1" applyFill="1" applyBorder="1" applyAlignment="1">
      <alignment horizontal="center" vertical="center"/>
    </xf>
    <xf numFmtId="0" fontId="7" fillId="12" borderId="28" xfId="0" applyFont="1" applyFill="1" applyBorder="1" applyAlignment="1">
      <alignment horizontal="center" vertical="center"/>
    </xf>
    <xf numFmtId="0" fontId="6" fillId="8" borderId="2" xfId="0" applyFont="1" applyFill="1" applyBorder="1" applyAlignment="1">
      <alignment horizontal="center" vertical="center"/>
    </xf>
    <xf numFmtId="0" fontId="6" fillId="20" borderId="2" xfId="0" applyFont="1" applyFill="1" applyBorder="1" applyAlignment="1">
      <alignment horizontal="center" vertical="center"/>
    </xf>
    <xf numFmtId="0" fontId="6" fillId="21" borderId="2" xfId="0" applyFont="1" applyFill="1" applyBorder="1" applyAlignment="1">
      <alignment horizontal="center" vertical="center"/>
    </xf>
    <xf numFmtId="0" fontId="0" fillId="0" borderId="2" xfId="0" applyBorder="1" applyAlignment="1">
      <alignment horizontal="center" vertical="center"/>
    </xf>
    <xf numFmtId="0" fontId="23" fillId="2" borderId="17" xfId="0" applyFont="1" applyFill="1" applyBorder="1" applyAlignment="1">
      <alignment horizontal="center" vertical="center" wrapText="1"/>
    </xf>
    <xf numFmtId="0" fontId="23" fillId="3" borderId="17" xfId="0" applyFont="1" applyFill="1" applyBorder="1" applyAlignment="1">
      <alignment horizontal="center" vertical="center" wrapText="1"/>
    </xf>
    <xf numFmtId="0" fontId="9" fillId="4" borderId="17" xfId="0" applyFont="1" applyFill="1" applyBorder="1" applyAlignment="1">
      <alignment horizontal="center" vertical="center" wrapText="1"/>
    </xf>
    <xf numFmtId="0" fontId="11" fillId="7" borderId="36" xfId="0" applyFont="1" applyFill="1" applyBorder="1" applyAlignment="1">
      <alignment horizontal="center" vertical="center" wrapText="1"/>
    </xf>
    <xf numFmtId="0" fontId="18" fillId="4" borderId="2" xfId="0" applyFont="1" applyFill="1" applyBorder="1" applyAlignment="1">
      <alignment horizontal="center" vertical="center" wrapText="1"/>
    </xf>
    <xf numFmtId="0" fontId="13" fillId="7" borderId="2" xfId="0" applyFont="1" applyFill="1" applyBorder="1" applyAlignment="1">
      <alignment horizontal="center" wrapText="1"/>
    </xf>
    <xf numFmtId="10" fontId="11" fillId="5" borderId="2" xfId="0" applyNumberFormat="1" applyFont="1" applyFill="1" applyBorder="1" applyAlignment="1">
      <alignment horizontal="center" vertical="center"/>
    </xf>
    <xf numFmtId="0" fontId="9" fillId="4" borderId="2" xfId="0" applyFont="1" applyFill="1" applyBorder="1" applyAlignment="1">
      <alignment horizontal="center" vertical="center" wrapText="1"/>
    </xf>
    <xf numFmtId="0" fontId="12" fillId="7" borderId="2" xfId="0" applyFont="1" applyFill="1" applyBorder="1" applyAlignment="1">
      <alignment horizontal="center" wrapText="1"/>
    </xf>
    <xf numFmtId="9" fontId="0" fillId="5" borderId="0" xfId="0" applyNumberFormat="1" applyFill="1" applyAlignment="1">
      <alignment horizontal="center" vertical="center"/>
    </xf>
    <xf numFmtId="0" fontId="2" fillId="0" borderId="2" xfId="0" applyFont="1" applyBorder="1" applyAlignment="1">
      <alignment horizontal="center" vertical="center"/>
    </xf>
    <xf numFmtId="0" fontId="14" fillId="2" borderId="32" xfId="0" applyFont="1" applyFill="1" applyBorder="1" applyAlignment="1">
      <alignment horizontal="center" vertical="center"/>
    </xf>
    <xf numFmtId="0" fontId="0" fillId="2" borderId="31" xfId="0" applyFill="1" applyBorder="1" applyAlignment="1">
      <alignment horizontal="center" vertical="center"/>
    </xf>
    <xf numFmtId="0" fontId="0" fillId="2" borderId="32" xfId="0" applyFill="1" applyBorder="1" applyAlignment="1">
      <alignment horizontal="center" vertical="center"/>
    </xf>
    <xf numFmtId="0" fontId="0" fillId="2" borderId="33" xfId="0" applyFill="1" applyBorder="1" applyAlignment="1">
      <alignment horizontal="center" vertical="center"/>
    </xf>
    <xf numFmtId="0" fontId="0" fillId="2" borderId="38" xfId="0" applyFill="1" applyBorder="1" applyAlignment="1">
      <alignment horizontal="center" vertical="center"/>
    </xf>
    <xf numFmtId="0" fontId="14" fillId="2" borderId="0" xfId="0" applyFont="1" applyFill="1" applyAlignment="1">
      <alignment horizontal="center" vertical="center" readingOrder="2"/>
    </xf>
    <xf numFmtId="0" fontId="0" fillId="2" borderId="39" xfId="0" applyFill="1" applyBorder="1" applyAlignment="1">
      <alignment horizontal="center" vertical="center"/>
    </xf>
    <xf numFmtId="0" fontId="13" fillId="2" borderId="0" xfId="0" applyFont="1" applyFill="1" applyAlignment="1">
      <alignment horizontal="center" vertical="center" readingOrder="2"/>
    </xf>
    <xf numFmtId="0" fontId="0" fillId="2" borderId="26" xfId="0" applyFill="1" applyBorder="1" applyAlignment="1">
      <alignment horizontal="center" vertical="center"/>
    </xf>
    <xf numFmtId="0" fontId="14" fillId="2" borderId="29" xfId="0" applyFont="1" applyFill="1" applyBorder="1" applyAlignment="1">
      <alignment horizontal="center" vertical="center" wrapText="1" readingOrder="2"/>
    </xf>
    <xf numFmtId="0" fontId="0" fillId="2" borderId="29" xfId="0" applyFill="1" applyBorder="1" applyAlignment="1">
      <alignment horizontal="center" vertical="center"/>
    </xf>
    <xf numFmtId="0" fontId="0" fillId="2" borderId="34" xfId="0" applyFill="1" applyBorder="1" applyAlignment="1">
      <alignment horizontal="center" vertical="center"/>
    </xf>
    <xf numFmtId="0" fontId="44" fillId="0" borderId="40" xfId="0" applyFont="1" applyBorder="1" applyAlignment="1">
      <alignment horizontal="centerContinuous"/>
    </xf>
    <xf numFmtId="0" fontId="44" fillId="0" borderId="41" xfId="0" applyFont="1" applyBorder="1" applyAlignment="1">
      <alignment horizontal="centerContinuous"/>
    </xf>
    <xf numFmtId="0" fontId="0" fillId="0" borderId="38" xfId="0" applyBorder="1"/>
    <xf numFmtId="0" fontId="0" fillId="0" borderId="39" xfId="0" applyBorder="1"/>
    <xf numFmtId="0" fontId="0" fillId="0" borderId="26" xfId="0" applyBorder="1"/>
    <xf numFmtId="0" fontId="0" fillId="0" borderId="34" xfId="0" applyBorder="1"/>
    <xf numFmtId="0" fontId="16" fillId="0" borderId="3" xfId="0" applyFont="1" applyBorder="1" applyAlignment="1">
      <alignment horizontal="center" vertical="center" wrapText="1"/>
    </xf>
    <xf numFmtId="0" fontId="0" fillId="2" borderId="2" xfId="0" applyFill="1" applyBorder="1" applyAlignment="1">
      <alignment horizontal="center" vertical="center"/>
    </xf>
    <xf numFmtId="0" fontId="35" fillId="0" borderId="0" xfId="0" applyFont="1" applyAlignment="1">
      <alignment horizontal="center" vertical="center"/>
    </xf>
    <xf numFmtId="0" fontId="36" fillId="2" borderId="30" xfId="0" applyFont="1" applyFill="1" applyBorder="1" applyAlignment="1">
      <alignment horizontal="center" vertical="center" wrapText="1" readingOrder="2"/>
    </xf>
    <xf numFmtId="0" fontId="36" fillId="2" borderId="3" xfId="0" applyFont="1" applyFill="1" applyBorder="1" applyAlignment="1">
      <alignment horizontal="center" vertical="center" wrapText="1" readingOrder="2"/>
    </xf>
    <xf numFmtId="0" fontId="13" fillId="4" borderId="0" xfId="0" applyFont="1" applyFill="1" applyAlignment="1">
      <alignment horizontal="center" vertical="center" wrapText="1"/>
    </xf>
    <xf numFmtId="0" fontId="13" fillId="4" borderId="0" xfId="0" applyFont="1" applyFill="1" applyAlignment="1">
      <alignment horizontal="center" vertical="center"/>
    </xf>
    <xf numFmtId="0" fontId="8" fillId="6" borderId="0" xfId="0" applyFont="1" applyFill="1" applyAlignment="1">
      <alignment horizontal="center" vertical="center"/>
    </xf>
    <xf numFmtId="0" fontId="0" fillId="2" borderId="0" xfId="0" applyFill="1" applyAlignment="1">
      <alignment horizontal="center" vertical="center"/>
    </xf>
    <xf numFmtId="0" fontId="10" fillId="6" borderId="0" xfId="0" applyFont="1" applyFill="1" applyAlignment="1">
      <alignment horizontal="center" vertical="center" wrapText="1"/>
    </xf>
    <xf numFmtId="0" fontId="10" fillId="6" borderId="0" xfId="0" applyFont="1" applyFill="1" applyAlignment="1">
      <alignment horizontal="center" vertical="center"/>
    </xf>
    <xf numFmtId="0" fontId="20" fillId="4" borderId="0" xfId="0" applyFont="1" applyFill="1" applyAlignment="1">
      <alignment horizontal="center" vertical="center" readingOrder="2"/>
    </xf>
    <xf numFmtId="0" fontId="20" fillId="0" borderId="0" xfId="0" applyFont="1" applyAlignment="1">
      <alignment horizontal="center" vertical="center" readingOrder="2"/>
    </xf>
    <xf numFmtId="0" fontId="21" fillId="4" borderId="0" xfId="0" applyFont="1" applyFill="1" applyAlignment="1">
      <alignment horizontal="center" vertical="center" readingOrder="2"/>
    </xf>
    <xf numFmtId="0" fontId="22" fillId="7" borderId="0" xfId="0" applyFont="1" applyFill="1" applyAlignment="1">
      <alignment horizontal="center" vertical="center" readingOrder="2"/>
    </xf>
    <xf numFmtId="0" fontId="14" fillId="0" borderId="30" xfId="0" applyFont="1" applyBorder="1" applyAlignment="1">
      <alignment horizontal="center" vertical="center" wrapText="1"/>
    </xf>
    <xf numFmtId="0" fontId="14" fillId="0" borderId="37" xfId="0" applyFont="1" applyBorder="1" applyAlignment="1">
      <alignment horizontal="center" vertical="center"/>
    </xf>
    <xf numFmtId="0" fontId="14" fillId="0" borderId="3" xfId="0" applyFont="1" applyBorder="1" applyAlignment="1">
      <alignment horizontal="center" vertical="center"/>
    </xf>
    <xf numFmtId="0" fontId="0" fillId="15" borderId="0" xfId="0" applyFill="1" applyAlignment="1">
      <alignment horizontal="center" vertical="center"/>
    </xf>
    <xf numFmtId="0" fontId="0" fillId="15" borderId="0" xfId="0" applyFill="1" applyAlignment="1">
      <alignment horizontal="center" vertical="center" wrapText="1"/>
    </xf>
    <xf numFmtId="0" fontId="42" fillId="18" borderId="0" xfId="0" applyFont="1" applyFill="1" applyAlignment="1">
      <alignment horizontal="center" vertical="center"/>
    </xf>
    <xf numFmtId="0" fontId="33" fillId="9" borderId="0" xfId="0" applyFont="1" applyFill="1" applyAlignment="1">
      <alignment horizontal="center" vertical="center"/>
    </xf>
    <xf numFmtId="0" fontId="16" fillId="4" borderId="0" xfId="0" applyFont="1" applyFill="1" applyAlignment="1">
      <alignment horizontal="center" vertical="center"/>
    </xf>
    <xf numFmtId="0" fontId="6" fillId="7" borderId="0" xfId="0" applyFont="1" applyFill="1" applyAlignment="1">
      <alignment horizontal="center" vertical="center" wrapText="1"/>
    </xf>
    <xf numFmtId="0" fontId="21" fillId="2" borderId="0" xfId="0" applyFont="1" applyFill="1" applyAlignment="1">
      <alignment horizontal="center" vertical="center"/>
    </xf>
    <xf numFmtId="0" fontId="16" fillId="13" borderId="9" xfId="0" applyFont="1" applyFill="1" applyBorder="1" applyAlignment="1">
      <alignment horizontal="center" vertical="center"/>
    </xf>
    <xf numFmtId="0" fontId="16" fillId="13" borderId="35" xfId="0" applyFont="1" applyFill="1" applyBorder="1" applyAlignment="1">
      <alignment horizontal="center" vertical="center"/>
    </xf>
    <xf numFmtId="0" fontId="16" fillId="13" borderId="28" xfId="0" applyFont="1" applyFill="1" applyBorder="1" applyAlignment="1">
      <alignment horizontal="center" vertical="center"/>
    </xf>
    <xf numFmtId="0" fontId="0" fillId="22" borderId="0" xfId="0" applyFill="1" applyAlignment="1">
      <alignment horizontal="center" vertical="center"/>
    </xf>
    <xf numFmtId="0" fontId="13" fillId="2" borderId="0" xfId="0" applyFont="1" applyFill="1" applyAlignment="1">
      <alignment horizontal="center" vertical="center"/>
    </xf>
    <xf numFmtId="0" fontId="2" fillId="0" borderId="30" xfId="0" applyFont="1" applyBorder="1" applyAlignment="1">
      <alignment horizontal="center" vertical="center"/>
    </xf>
    <xf numFmtId="0" fontId="2" fillId="0" borderId="3" xfId="0" applyFont="1" applyBorder="1" applyAlignment="1">
      <alignment horizontal="center" vertical="center"/>
    </xf>
  </cellXfs>
  <cellStyles count="2">
    <cellStyle name="Normal" xfId="0" builtinId="0"/>
    <cellStyle name="Percent" xfId="1" builtinId="5"/>
  </cellStyles>
  <dxfs count="0"/>
  <tableStyles count="0" defaultTableStyle="TableStyleMedium2" defaultPivotStyle="PivotStyleLight16"/>
  <colors>
    <mruColors>
      <color rgb="FFCCFFCC"/>
      <color rgb="FF00FFFF"/>
      <color rgb="FFFF99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0/relationships/richValueRel" Target="richData/richValueRel.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microsoft.com/office/2017/06/relationships/rdRichValueStructure" Target="richData/rdrichvaluestructure.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17/06/relationships/rdRichValue" Target="richData/rdrichvalu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he-I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he-IL"/>
              <a:t>התפלגות חוג הלימודים בתואר ראשון  </a:t>
            </a:r>
            <a:endParaRPr lang="af-ZA"/>
          </a:p>
        </c:rich>
      </c:tx>
      <c:layout>
        <c:manualLayout>
          <c:xMode val="edge"/>
          <c:yMode val="edge"/>
          <c:x val="0.24205128017252961"/>
          <c:y val="2.104574881792254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af-ZA"/>
        </a:p>
      </c:txPr>
    </c:title>
    <c:autoTitleDeleted val="0"/>
    <c:plotArea>
      <c:layout>
        <c:manualLayout>
          <c:layoutTarget val="inner"/>
          <c:xMode val="edge"/>
          <c:yMode val="edge"/>
          <c:x val="0.21463517789875697"/>
          <c:y val="8.8219801895348421E-2"/>
          <c:w val="0.57072984773400226"/>
          <c:h val="0.66383713005112766"/>
        </c:manualLayout>
      </c:layout>
      <c:pieChart>
        <c:varyColors val="1"/>
        <c:ser>
          <c:idx val="0"/>
          <c:order val="0"/>
          <c:tx>
            <c:strRef>
              <c:f>'טבלת איכותי שמי- גרף עוגה'!$C$41</c:f>
              <c:strCache>
                <c:ptCount val="1"/>
                <c:pt idx="0">
                  <c:v>שכיחות באחוזים
f % = f / N</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F7BD-43AB-9A93-9E80CC6623E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F7BD-43AB-9A93-9E80CC6623E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F7BD-43AB-9A93-9E80CC6623E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7BD-43AB-9A93-9E80CC6623E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F7BD-43AB-9A93-9E80CC6623E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F7BD-43AB-9A93-9E80CC6623EE}"/>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F7BD-43AB-9A93-9E80CC6623E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he-IL"/>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'טבלת איכותי שמי- גרף עוגה'!$A$42:$A$48</c:f>
              <c:strCache>
                <c:ptCount val="7"/>
                <c:pt idx="0">
                  <c:v>מדעי הרוח והחברה</c:v>
                </c:pt>
                <c:pt idx="1">
                  <c:v>עסקים וניהול</c:v>
                </c:pt>
                <c:pt idx="2">
                  <c:v>משפטים</c:v>
                </c:pt>
                <c:pt idx="3">
                  <c:v>רפואה</c:v>
                </c:pt>
                <c:pt idx="4">
                  <c:v>מתמטיקה ומדעי הטבע</c:v>
                </c:pt>
                <c:pt idx="5">
                  <c:v>חקלאות</c:v>
                </c:pt>
                <c:pt idx="6">
                  <c:v>הנדסה ואדריכלות</c:v>
                </c:pt>
              </c:strCache>
            </c:strRef>
          </c:cat>
          <c:val>
            <c:numRef>
              <c:f>'טבלת איכותי שמי- גרף עוגה'!$C$42:$C$48</c:f>
              <c:numCache>
                <c:formatCode>0.00%</c:formatCode>
                <c:ptCount val="7"/>
                <c:pt idx="0">
                  <c:v>0</c:v>
                </c:pt>
                <c:pt idx="1">
                  <c:v>4.2000000000000003E-2</c:v>
                </c:pt>
                <c:pt idx="2">
                  <c:v>0.04</c:v>
                </c:pt>
                <c:pt idx="3">
                  <c:v>1.8000000000000002E-2</c:v>
                </c:pt>
                <c:pt idx="4">
                  <c:v>0.05</c:v>
                </c:pt>
                <c:pt idx="5">
                  <c:v>1.6E-2</c:v>
                </c:pt>
                <c:pt idx="6">
                  <c:v>0.16399999999999998</c:v>
                </c:pt>
              </c:numCache>
            </c:numRef>
          </c:val>
          <c:extLst>
            <c:ext xmlns:c16="http://schemas.microsoft.com/office/drawing/2014/chart" uri="{C3380CC4-5D6E-409C-BE32-E72D297353CC}">
              <c16:uniqueId val="{00000000-0F04-48D5-ADF0-E7AFC7A22580}"/>
            </c:ext>
          </c:extLst>
        </c:ser>
        <c:dLbls>
          <c:dLblPos val="bestFit"/>
          <c:showLegendKey val="0"/>
          <c:showVal val="1"/>
          <c:showCatName val="0"/>
          <c:showSerName val="0"/>
          <c:showPercent val="0"/>
          <c:showBubbleSize val="0"/>
          <c:showLeaderLines val="1"/>
        </c:dLbls>
        <c:firstSliceAng val="3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he-IL"/>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he-I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he-I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he-IL"/>
              <a:t>התפלגות</a:t>
            </a:r>
            <a:r>
              <a:rPr lang="he-IL" baseline="0"/>
              <a:t>  חוג לימודים בתואר שני</a:t>
            </a:r>
            <a:endParaRPr lang="af-Z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af-ZA"/>
        </a:p>
      </c:txPr>
    </c:title>
    <c:autoTitleDeleted val="0"/>
    <c:plotArea>
      <c:layout/>
      <c:pieChart>
        <c:varyColors val="1"/>
        <c:ser>
          <c:idx val="0"/>
          <c:order val="0"/>
          <c:tx>
            <c:strRef>
              <c:f>'טבלת איכותי שמי- גרף עוגה'!$C$63</c:f>
              <c:strCache>
                <c:ptCount val="1"/>
                <c:pt idx="0">
                  <c:v>שכיחות באחוזים
f % = f / N</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AEE-4F2D-AF9F-61F6A84D3F1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AEE-4F2D-AF9F-61F6A84D3F1B}"/>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AEE-4F2D-AF9F-61F6A84D3F1B}"/>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AEE-4F2D-AF9F-61F6A84D3F1B}"/>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AEE-4F2D-AF9F-61F6A84D3F1B}"/>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1AEE-4F2D-AF9F-61F6A84D3F1B}"/>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1AEE-4F2D-AF9F-61F6A84D3F1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he-IL"/>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'טבלת איכותי שמי- גרף עוגה'!$A$64:$A$70</c:f>
              <c:strCache>
                <c:ptCount val="7"/>
                <c:pt idx="0">
                  <c:v>מדעי הרוח והחברה</c:v>
                </c:pt>
                <c:pt idx="1">
                  <c:v>עסקים וניהול</c:v>
                </c:pt>
                <c:pt idx="2">
                  <c:v>משפטים</c:v>
                </c:pt>
                <c:pt idx="3">
                  <c:v>רפואה</c:v>
                </c:pt>
                <c:pt idx="4">
                  <c:v>מתמטיקה ומדעי הטבע</c:v>
                </c:pt>
                <c:pt idx="5">
                  <c:v>חקלאות</c:v>
                </c:pt>
                <c:pt idx="6">
                  <c:v>הנדסה ואדריכלות</c:v>
                </c:pt>
              </c:strCache>
            </c:strRef>
          </c:cat>
          <c:val>
            <c:numRef>
              <c:f>'טבלת איכותי שמי- גרף עוגה'!$C$64:$C$70</c:f>
              <c:numCache>
                <c:formatCode>0.00%</c:formatCode>
                <c:ptCount val="7"/>
                <c:pt idx="0">
                  <c:v>0.25</c:v>
                </c:pt>
                <c:pt idx="1">
                  <c:v>0.25</c:v>
                </c:pt>
                <c:pt idx="2">
                  <c:v>0.04</c:v>
                </c:pt>
                <c:pt idx="3">
                  <c:v>6.25E-2</c:v>
                </c:pt>
                <c:pt idx="4">
                  <c:v>0.1875</c:v>
                </c:pt>
                <c:pt idx="5">
                  <c:v>2.5000000000000001E-2</c:v>
                </c:pt>
                <c:pt idx="6">
                  <c:v>0.185</c:v>
                </c:pt>
              </c:numCache>
            </c:numRef>
          </c:val>
          <c:extLst>
            <c:ext xmlns:c16="http://schemas.microsoft.com/office/drawing/2014/chart" uri="{C3380CC4-5D6E-409C-BE32-E72D297353CC}">
              <c16:uniqueId val="{00000000-5146-47C0-9E9A-84E67D10D025}"/>
            </c:ext>
          </c:extLst>
        </c:ser>
        <c:dLbls>
          <c:dLblPos val="bestFit"/>
          <c:showLegendKey val="0"/>
          <c:showVal val="1"/>
          <c:showCatName val="0"/>
          <c:showSerName val="0"/>
          <c:showPercent val="0"/>
          <c:showBubbleSize val="0"/>
          <c:showLeaderLines val="1"/>
        </c:dLbls>
        <c:firstSliceAng val="36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he-IL"/>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he-I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he-I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he-IL" sz="3300"/>
              <a:t>התפלגות מספר המכוניות למשפחה</a:t>
            </a:r>
            <a:r>
              <a:rPr lang="he-IL" sz="3300" baseline="0"/>
              <a:t> בישראל</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he-IL"/>
        </a:p>
      </c:txPr>
    </c:title>
    <c:autoTitleDeleted val="0"/>
    <c:plotArea>
      <c:layout/>
      <c:barChart>
        <c:barDir val="col"/>
        <c:grouping val="clustered"/>
        <c:varyColors val="0"/>
        <c:ser>
          <c:idx val="0"/>
          <c:order val="0"/>
          <c:tx>
            <c:strRef>
              <c:f>'טבלת כמותי בדיד- דיאגרמת מקלות'!$C$42</c:f>
              <c:strCache>
                <c:ptCount val="1"/>
                <c:pt idx="0">
                  <c:v>שכיחות באחוזים
f % = f / 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he-IL"/>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'טבלת כמותי בדיד- דיאגרמת מקלות'!$A$43:$A$48</c:f>
              <c:numCache>
                <c:formatCode>General</c:formatCode>
                <c:ptCount val="6"/>
                <c:pt idx="0">
                  <c:v>0</c:v>
                </c:pt>
                <c:pt idx="1">
                  <c:v>1</c:v>
                </c:pt>
                <c:pt idx="2">
                  <c:v>2</c:v>
                </c:pt>
                <c:pt idx="3">
                  <c:v>3</c:v>
                </c:pt>
                <c:pt idx="4">
                  <c:v>4</c:v>
                </c:pt>
                <c:pt idx="5">
                  <c:v>5</c:v>
                </c:pt>
              </c:numCache>
            </c:numRef>
          </c:cat>
          <c:val>
            <c:numRef>
              <c:f>'טבלת כמותי בדיד- דיאגרמת מקלות'!$C$43:$C$48</c:f>
              <c:numCache>
                <c:formatCode>0.00%</c:formatCode>
                <c:ptCount val="6"/>
                <c:pt idx="0">
                  <c:v>0.09</c:v>
                </c:pt>
                <c:pt idx="1">
                  <c:v>0.59</c:v>
                </c:pt>
                <c:pt idx="2">
                  <c:v>0.24</c:v>
                </c:pt>
                <c:pt idx="3">
                  <c:v>6.5000000000000002E-2</c:v>
                </c:pt>
                <c:pt idx="4">
                  <c:v>0.01</c:v>
                </c:pt>
                <c:pt idx="5">
                  <c:v>5.0000000000000001E-3</c:v>
                </c:pt>
              </c:numCache>
            </c:numRef>
          </c:val>
          <c:extLst>
            <c:ext xmlns:c16="http://schemas.microsoft.com/office/drawing/2014/chart" uri="{C3380CC4-5D6E-409C-BE32-E72D297353CC}">
              <c16:uniqueId val="{00000000-A529-4C2E-B359-3AB17B3B61CA}"/>
            </c:ext>
          </c:extLst>
        </c:ser>
        <c:dLbls>
          <c:dLblPos val="outEnd"/>
          <c:showLegendKey val="0"/>
          <c:showVal val="1"/>
          <c:showCatName val="0"/>
          <c:showSerName val="0"/>
          <c:showPercent val="0"/>
          <c:showBubbleSize val="0"/>
        </c:dLbls>
        <c:gapWidth val="219"/>
        <c:overlap val="-27"/>
        <c:axId val="1913346479"/>
        <c:axId val="1913344079"/>
      </c:barChart>
      <c:catAx>
        <c:axId val="19133464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he-IL"/>
          </a:p>
        </c:txPr>
        <c:crossAx val="1913344079"/>
        <c:crosses val="autoZero"/>
        <c:auto val="1"/>
        <c:lblAlgn val="ctr"/>
        <c:lblOffset val="100"/>
        <c:noMultiLvlLbl val="0"/>
      </c:catAx>
      <c:valAx>
        <c:axId val="1913344079"/>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he-IL"/>
          </a:p>
        </c:txPr>
        <c:crossAx val="1913346479"/>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he-I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ustomXml" Target="../ink/ink1.xml"/><Relationship Id="rId1" Type="http://schemas.openxmlformats.org/officeDocument/2006/relationships/image" Target="../media/image6.png"/><Relationship Id="rId5" Type="http://schemas.openxmlformats.org/officeDocument/2006/relationships/image" Target="../media/image8.png"/><Relationship Id="rId4" Type="http://schemas.openxmlformats.org/officeDocument/2006/relationships/customXml" Target="../ink/ink2.xml"/></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customXml" Target="../ink/ink3.xml"/><Relationship Id="rId2" Type="http://schemas.openxmlformats.org/officeDocument/2006/relationships/image" Target="../media/image11.png"/><Relationship Id="rId1" Type="http://schemas.openxmlformats.org/officeDocument/2006/relationships/image" Target="../media/image10.png"/><Relationship Id="rId5" Type="http://schemas.openxmlformats.org/officeDocument/2006/relationships/chart" Target="../charts/chart3.xml"/><Relationship Id="rId4" Type="http://schemas.openxmlformats.org/officeDocument/2006/relationships/image" Target="../media/image12.png"/></Relationships>
</file>

<file path=xl/drawings/_rels/drawing5.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customXml" Target="../ink/ink4.xml"/><Relationship Id="rId1" Type="http://schemas.openxmlformats.org/officeDocument/2006/relationships/image" Target="../media/image13.png"/><Relationship Id="rId5" Type="http://schemas.openxmlformats.org/officeDocument/2006/relationships/image" Target="../media/image15.png"/><Relationship Id="rId4" Type="http://schemas.openxmlformats.org/officeDocument/2006/relationships/customXml" Target="../ink/ink5.xml"/></Relationships>
</file>

<file path=xl/drawings/_rels/drawing6.xml.rels><?xml version="1.0" encoding="UTF-8" standalone="yes"?>
<Relationships xmlns="http://schemas.openxmlformats.org/package/2006/relationships"><Relationship Id="rId8" Type="http://schemas.openxmlformats.org/officeDocument/2006/relationships/customXml" Target="../ink/ink9.xml"/><Relationship Id="rId13" Type="http://schemas.openxmlformats.org/officeDocument/2006/relationships/image" Target="../media/image22.png"/><Relationship Id="rId3" Type="http://schemas.openxmlformats.org/officeDocument/2006/relationships/image" Target="../media/image17.png"/><Relationship Id="rId7" Type="http://schemas.openxmlformats.org/officeDocument/2006/relationships/image" Target="../media/image19.png"/><Relationship Id="rId12" Type="http://schemas.openxmlformats.org/officeDocument/2006/relationships/customXml" Target="../ink/ink11.xml"/><Relationship Id="rId2" Type="http://schemas.openxmlformats.org/officeDocument/2006/relationships/customXml" Target="../ink/ink6.xml"/><Relationship Id="rId1" Type="http://schemas.openxmlformats.org/officeDocument/2006/relationships/image" Target="../media/image16.png"/><Relationship Id="rId6" Type="http://schemas.openxmlformats.org/officeDocument/2006/relationships/customXml" Target="../ink/ink8.xml"/><Relationship Id="rId11" Type="http://schemas.openxmlformats.org/officeDocument/2006/relationships/image" Target="../media/image21.png"/><Relationship Id="rId5" Type="http://schemas.openxmlformats.org/officeDocument/2006/relationships/image" Target="../media/image18.png"/><Relationship Id="rId10" Type="http://schemas.openxmlformats.org/officeDocument/2006/relationships/customXml" Target="../ink/ink10.xml"/><Relationship Id="rId4" Type="http://schemas.openxmlformats.org/officeDocument/2006/relationships/customXml" Target="../ink/ink7.xml"/><Relationship Id="rId9" Type="http://schemas.openxmlformats.org/officeDocument/2006/relationships/image" Target="../media/image20.png"/></Relationships>
</file>

<file path=xl/drawings/_rels/drawing7.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customXml" Target="../ink/ink12.xml"/></Relationships>
</file>

<file path=xl/drawings/drawing1.xml><?xml version="1.0" encoding="utf-8"?>
<xdr:wsDr xmlns:xdr="http://schemas.openxmlformats.org/drawingml/2006/spreadsheetDrawing" xmlns:a="http://schemas.openxmlformats.org/drawingml/2006/main">
  <xdr:twoCellAnchor>
    <xdr:from>
      <xdr:col>0</xdr:col>
      <xdr:colOff>3147059</xdr:colOff>
      <xdr:row>0</xdr:row>
      <xdr:rowOff>0</xdr:rowOff>
    </xdr:from>
    <xdr:to>
      <xdr:col>26</xdr:col>
      <xdr:colOff>665017</xdr:colOff>
      <xdr:row>97</xdr:row>
      <xdr:rowOff>166254</xdr:rowOff>
    </xdr:to>
    <xdr:sp macro="" textlink="">
      <xdr:nvSpPr>
        <xdr:cNvPr id="3" name="תיבת טקסט 2">
          <a:extLst>
            <a:ext uri="{FF2B5EF4-FFF2-40B4-BE49-F238E27FC236}">
              <a16:creationId xmlns:a16="http://schemas.microsoft.com/office/drawing/2014/main" id="{64D61903-AE01-4EA7-2E71-807C57C1BCC1}"/>
            </a:ext>
          </a:extLst>
        </xdr:cNvPr>
        <xdr:cNvSpPr txBox="1"/>
      </xdr:nvSpPr>
      <xdr:spPr>
        <a:xfrm>
          <a:off x="10877702401" y="0"/>
          <a:ext cx="21901958" cy="1763683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rtl="1"/>
          <a:r>
            <a:rPr lang="he-IL" sz="2800"/>
            <a:t>👨‍🏫 שמי רועי עידן, מורה פרטי מראשון לציון (🎥 מלמד גם בזום).</a:t>
          </a:r>
        </a:p>
        <a:p>
          <a:pPr rtl="1"/>
          <a:r>
            <a:rPr lang="en-US" sz="2800"/>
            <a:t>	</a:t>
          </a:r>
          <a:r>
            <a:rPr lang="he-IL" sz="1400">
              <a:solidFill>
                <a:schemeClr val="dk1"/>
              </a:solidFill>
              <a:effectLst/>
              <a:latin typeface="+mn-lt"/>
              <a:ea typeface="+mn-ea"/>
              <a:cs typeface="+mn-cs"/>
            </a:rPr>
            <a:t>📚  </a:t>
          </a:r>
          <a:r>
            <a:rPr lang="he-IL" sz="2800"/>
            <a:t>הטלפון</a:t>
          </a:r>
          <a:r>
            <a:rPr lang="he-IL" sz="2800" baseline="0"/>
            <a:t> שלי הוא 052-546-6016</a:t>
          </a:r>
        </a:p>
        <a:p>
          <a:pPr rtl="1"/>
          <a:r>
            <a:rPr lang="en-US" sz="2800" baseline="0"/>
            <a:t>	</a:t>
          </a:r>
          <a:r>
            <a:rPr lang="he-IL" sz="1400">
              <a:solidFill>
                <a:schemeClr val="dk1"/>
              </a:solidFill>
              <a:effectLst/>
              <a:latin typeface="+mn-lt"/>
              <a:ea typeface="+mn-ea"/>
              <a:cs typeface="+mn-cs"/>
            </a:rPr>
            <a:t>📚  </a:t>
          </a:r>
          <a:r>
            <a:rPr lang="he-IL" sz="2800" baseline="0"/>
            <a:t>קישור מהיר לווטסאפ שלי: </a:t>
          </a:r>
          <a:r>
            <a:rPr lang="af-ZA" sz="2800" baseline="0"/>
            <a:t>https://roy-idan.co.il/9dpk</a:t>
          </a:r>
          <a:endParaRPr lang="he-IL" sz="2800" baseline="0"/>
        </a:p>
        <a:p>
          <a:pPr rtl="1"/>
          <a:r>
            <a:rPr lang="en-US" sz="2800" baseline="0"/>
            <a:t>	</a:t>
          </a:r>
          <a:r>
            <a:rPr lang="he-IL" sz="1400">
              <a:solidFill>
                <a:schemeClr val="dk1"/>
              </a:solidFill>
              <a:effectLst/>
              <a:latin typeface="+mn-lt"/>
              <a:ea typeface="+mn-ea"/>
              <a:cs typeface="+mn-cs"/>
            </a:rPr>
            <a:t>📚  </a:t>
          </a:r>
          <a:r>
            <a:rPr lang="he-IL" sz="2800" baseline="0"/>
            <a:t>כתובת האתר שלי: </a:t>
          </a:r>
          <a:r>
            <a:rPr lang="en-US" sz="2800" baseline="0"/>
            <a:t>www.roy-idan.co.il</a:t>
          </a:r>
        </a:p>
        <a:p>
          <a:pPr rtl="1"/>
          <a:br>
            <a:rPr lang="he-IL" sz="2800"/>
          </a:br>
          <a:r>
            <a:rPr lang="he-IL" sz="2800"/>
            <a:t>🎯 מעביר שיעורים פרטיים ליחידים וקבוצות</a:t>
          </a:r>
          <a:br>
            <a:rPr lang="he-IL" sz="2800"/>
          </a:br>
          <a:r>
            <a:rPr lang="he-IL" sz="2800"/>
            <a:t>🎓 מומחה להכנת סטודנטים לתקשורת-</a:t>
          </a:r>
          <a:r>
            <a:rPr lang="he-IL" sz="2800" baseline="0"/>
            <a:t> </a:t>
          </a:r>
          <a:r>
            <a:rPr lang="he-IL" sz="2800"/>
            <a:t>מבחני המכללה למנהל</a:t>
          </a:r>
        </a:p>
        <a:p>
          <a:pPr rtl="1"/>
          <a:r>
            <a:rPr lang="he-IL" sz="2800"/>
            <a:t>🏆 מעביר תגבורים מטעם אגודת הסטודנטים כבר 16 שנים ברצף.</a:t>
          </a:r>
          <a:br>
            <a:rPr lang="he-IL" sz="2800"/>
          </a:br>
          <a:br>
            <a:rPr lang="he-IL" sz="2800"/>
          </a:br>
          <a:r>
            <a:rPr lang="he-IL" sz="2800"/>
            <a:t>🗣 ב-4 השנים האחרונות - העברתי את כל התגבורים בקורס </a:t>
          </a:r>
          <a:r>
            <a:rPr lang="he-IL" sz="2800" i="0"/>
            <a:t>סטטיסטיקה למנהלים </a:t>
          </a:r>
          <a:r>
            <a:rPr lang="he-IL" sz="2800"/>
            <a:t>בביה"ס לתקשורת!</a:t>
          </a:r>
          <a:br>
            <a:rPr lang="en-US" sz="2800"/>
          </a:br>
          <a:endParaRPr lang="he-IL" sz="2800"/>
        </a:p>
        <a:p>
          <a:pPr rtl="1"/>
          <a:r>
            <a:rPr lang="he-IL" sz="2800"/>
            <a:t>🎓 השכלה:</a:t>
          </a:r>
        </a:p>
        <a:p>
          <a:pPr rtl="1"/>
          <a:r>
            <a:rPr lang="he-IL" sz="2800"/>
            <a:t>בוגר תואר ראשון בהצטיינות 🌟 בכלכלה וניהול - המכללה למנהל</a:t>
          </a:r>
        </a:p>
        <a:p>
          <a:pPr rtl="1"/>
          <a:r>
            <a:rPr lang="he-IL" sz="2800"/>
            <a:t>בוגר תואר שני במנהל עסקים - המכללה למנהל</a:t>
          </a:r>
          <a:br>
            <a:rPr lang="en-US" sz="2800"/>
          </a:br>
          <a:endParaRPr lang="he-IL" sz="2800"/>
        </a:p>
        <a:p>
          <a:pPr rtl="1"/>
          <a:r>
            <a:rPr lang="he-IL" sz="2800"/>
            <a:t>💻 אני מפעיל אתר להכנה למבחנים</a:t>
          </a:r>
          <a:r>
            <a:rPr lang="he-IL" sz="2800" baseline="0"/>
            <a:t> בעזרת</a:t>
          </a:r>
          <a:r>
            <a:rPr lang="he-IL" sz="2800"/>
            <a:t> קורסים מקוונים</a:t>
          </a:r>
          <a:br>
            <a:rPr lang="en-US" sz="2800"/>
          </a:br>
          <a:br>
            <a:rPr lang="he-IL" sz="2800"/>
          </a:br>
          <a:r>
            <a:rPr lang="af-ZA" sz="2800"/>
            <a:t>⏱ </a:t>
          </a:r>
          <a:r>
            <a:rPr lang="he-IL" sz="2800"/>
            <a:t>הכנה מלאה למבחן בעזרת סרטוני לימוד – מ־0 ל־100, תוך כ־7 שעות צפייה בלבד! </a:t>
          </a:r>
        </a:p>
        <a:p>
          <a:pPr rtl="1"/>
          <a:endParaRPr lang="he-IL" sz="2800"/>
        </a:p>
        <a:p>
          <a:pPr rtl="1"/>
          <a:r>
            <a:rPr lang="he-IL" sz="2800"/>
            <a:t>🎥 ההקלטה מהיום (27.4.25) זמינה כאן:</a:t>
          </a:r>
          <a:br>
            <a:rPr lang="he-IL" sz="2800"/>
          </a:br>
          <a:r>
            <a:rPr lang="he-IL" sz="2800"/>
            <a:t>🔗 </a:t>
          </a:r>
          <a:r>
            <a:rPr lang="af-ZA" sz="2800">
              <a:hlinkClick xmlns:r="http://schemas.openxmlformats.org/officeDocument/2006/relationships" r:id=""/>
            </a:rPr>
            <a:t>https://roy-idan.co.il/v17s</a:t>
          </a:r>
          <a:endParaRPr lang="he-IL" sz="2800"/>
        </a:p>
        <a:p>
          <a:pPr rtl="1"/>
          <a:endParaRPr lang="he-IL" sz="2800"/>
        </a:p>
        <a:p>
          <a:pPr rtl="1"/>
          <a:endParaRPr lang="af-ZA" sz="2800"/>
        </a:p>
        <a:p>
          <a:pPr rtl="1"/>
          <a:r>
            <a:rPr lang="he-IL" sz="2800"/>
            <a:t>📋 </a:t>
          </a:r>
          <a:r>
            <a:rPr lang="he-IL" sz="2800" b="1" u="sng"/>
            <a:t>פרטים חשובים על המבחן:</a:t>
          </a:r>
        </a:p>
        <a:p>
          <a:pPr rtl="1"/>
          <a:br>
            <a:rPr lang="he-IL" sz="2800"/>
          </a:br>
          <a:r>
            <a:rPr lang="he-IL" sz="2800"/>
            <a:t>✅ המבחן כולו אמריקאי, שימוש במחשבון מותר. מקבלים מחברת</a:t>
          </a:r>
          <a:r>
            <a:rPr lang="he-IL" sz="2800" baseline="0"/>
            <a:t> לחישובי עזר.</a:t>
          </a:r>
          <a:endParaRPr lang="he-IL" sz="2800"/>
        </a:p>
        <a:p>
          <a:pPr rtl="1"/>
          <a:br>
            <a:rPr lang="he-IL" sz="2800"/>
          </a:br>
          <a:r>
            <a:rPr lang="he-IL" sz="2800"/>
            <a:t>⚠️ מבחני עבר </a:t>
          </a:r>
          <a:r>
            <a:rPr lang="he-IL" sz="2800" i="0"/>
            <a:t>לא רלוונטיים </a:t>
          </a:r>
          <a:r>
            <a:rPr lang="he-IL" sz="2800"/>
            <a:t>מאחר והסמסטר לראשונה הקורס עבר לאקסל!</a:t>
          </a:r>
        </a:p>
        <a:p>
          <a:pPr rtl="1"/>
          <a:br>
            <a:rPr lang="he-IL" sz="2800"/>
          </a:br>
          <a:r>
            <a:rPr lang="he-IL" sz="2800"/>
            <a:t>📄 דף נוסחאות יחולק במבחן– טרם פורסם.</a:t>
          </a:r>
        </a:p>
        <a:p>
          <a:pPr rtl="1"/>
          <a:endParaRPr lang="he-IL" sz="2800"/>
        </a:p>
        <a:p>
          <a:pPr rtl="1"/>
          <a:r>
            <a:rPr lang="he-IL" sz="2800"/>
            <a:t>🍏 בעלי מחשבי מק של אפל:</a:t>
          </a:r>
          <a:br>
            <a:rPr lang="he-IL" sz="2800"/>
          </a:br>
          <a:r>
            <a:rPr lang="he-IL" sz="2800"/>
            <a:t>🔌 לתרגל ממחשבי המכללה!</a:t>
          </a:r>
        </a:p>
        <a:p>
          <a:pPr algn="r" rtl="1"/>
          <a:br>
            <a:rPr lang="en-US" sz="2800"/>
          </a:br>
          <a:r>
            <a:rPr lang="he-IL" sz="2800">
              <a:solidFill>
                <a:schemeClr val="dk1"/>
              </a:solidFill>
              <a:effectLst/>
              <a:latin typeface="+mn-lt"/>
              <a:ea typeface="+mn-ea"/>
              <a:cs typeface="+mn-cs"/>
            </a:rPr>
            <a:t>📚 מערך השיעור בצ</a:t>
          </a:r>
          <a:r>
            <a:rPr lang="en-US" sz="2800">
              <a:solidFill>
                <a:schemeClr val="dk1"/>
              </a:solidFill>
              <a:effectLst/>
              <a:latin typeface="+mn-lt"/>
              <a:ea typeface="+mn-ea"/>
              <a:cs typeface="+mn-cs"/>
            </a:rPr>
            <a:t>'</a:t>
          </a:r>
          <a:r>
            <a:rPr lang="he-IL" sz="2800">
              <a:solidFill>
                <a:schemeClr val="dk1"/>
              </a:solidFill>
              <a:effectLst/>
              <a:latin typeface="+mn-lt"/>
              <a:ea typeface="+mn-ea"/>
              <a:cs typeface="+mn-cs"/>
            </a:rPr>
            <a:t>ט</a:t>
          </a:r>
          <a:br>
            <a:rPr lang="en-US" sz="2800"/>
          </a:br>
          <a:endParaRPr lang="he-IL" sz="2800"/>
        </a:p>
        <a:p>
          <a:pPr algn="r" rtl="1"/>
          <a:r>
            <a:rPr lang="he-IL" sz="2800"/>
            <a:t>היום נפתור שאלות מייצגות ומסכמות מחוברת התרגילים השבועית, וניישר</a:t>
          </a:r>
          <a:r>
            <a:rPr lang="he-IL" sz="2800" baseline="0"/>
            <a:t> קו עם הכיתה. </a:t>
          </a:r>
          <a:endParaRPr lang="he-IL" sz="28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2334552</xdr:colOff>
      <xdr:row>57</xdr:row>
      <xdr:rowOff>60458</xdr:rowOff>
    </xdr:to>
    <xdr:pic>
      <xdr:nvPicPr>
        <xdr:cNvPr id="3" name="תמונה 2">
          <a:extLst>
            <a:ext uri="{FF2B5EF4-FFF2-40B4-BE49-F238E27FC236}">
              <a16:creationId xmlns:a16="http://schemas.microsoft.com/office/drawing/2014/main" id="{79F84B3D-C056-9816-4308-595FE30D9F09}"/>
            </a:ext>
          </a:extLst>
        </xdr:cNvPr>
        <xdr:cNvPicPr>
          <a:picLocks noChangeAspect="1"/>
        </xdr:cNvPicPr>
      </xdr:nvPicPr>
      <xdr:blipFill>
        <a:blip xmlns:r="http://schemas.openxmlformats.org/officeDocument/2006/relationships" r:embed="rId1"/>
        <a:stretch>
          <a:fillRect/>
        </a:stretch>
      </xdr:blipFill>
      <xdr:spPr>
        <a:xfrm>
          <a:off x="10979815188" y="0"/>
          <a:ext cx="6639852" cy="10050278"/>
        </a:xfrm>
        <a:prstGeom prst="rect">
          <a:avLst/>
        </a:prstGeom>
      </xdr:spPr>
    </xdr:pic>
    <xdr:clientData/>
  </xdr:twoCellAnchor>
  <xdr:twoCellAnchor editAs="oneCell">
    <xdr:from>
      <xdr:col>5</xdr:col>
      <xdr:colOff>2656200</xdr:colOff>
      <xdr:row>53</xdr:row>
      <xdr:rowOff>121500</xdr:rowOff>
    </xdr:from>
    <xdr:to>
      <xdr:col>5</xdr:col>
      <xdr:colOff>2659440</xdr:colOff>
      <xdr:row>53</xdr:row>
      <xdr:rowOff>157860</xdr:rowOff>
    </xdr:to>
    <mc:AlternateContent xmlns:mc="http://schemas.openxmlformats.org/markup-compatibility/2006" xmlns:xdr14="http://schemas.microsoft.com/office/excel/2010/spreadsheetDrawing">
      <mc:Choice Requires="xdr14">
        <xdr:contentPart xmlns:r="http://schemas.openxmlformats.org/officeDocument/2006/relationships" r:id="rId2">
          <xdr14:nvContentPartPr>
            <xdr14:cNvPr id="14" name="דיו 13">
              <a:extLst>
                <a:ext uri="{FF2B5EF4-FFF2-40B4-BE49-F238E27FC236}">
                  <a16:creationId xmlns:a16="http://schemas.microsoft.com/office/drawing/2014/main" id="{C3DCA5B9-2544-8D6E-2D48-6A0464D81A84}"/>
                </a:ext>
              </a:extLst>
            </xdr14:cNvPr>
            <xdr14:cNvContentPartPr/>
          </xdr14:nvContentPartPr>
          <xdr14:nvPr macro=""/>
          <xdr14:xfrm>
            <a:off x="10982789760" y="9410280"/>
            <a:ext cx="3240" cy="36360"/>
          </xdr14:xfrm>
        </xdr:contentPart>
      </mc:Choice>
      <mc:Fallback xmlns="">
        <xdr:pic>
          <xdr:nvPicPr>
            <xdr:cNvPr id="14" name="דיו 13">
              <a:extLst>
                <a:ext uri="{FF2B5EF4-FFF2-40B4-BE49-F238E27FC236}">
                  <a16:creationId xmlns:a16="http://schemas.microsoft.com/office/drawing/2014/main" id="{C3DCA5B9-2544-8D6E-2D48-6A0464D81A84}"/>
                </a:ext>
              </a:extLst>
            </xdr:cNvPr>
            <xdr:cNvPicPr/>
          </xdr:nvPicPr>
          <xdr:blipFill>
            <a:blip xmlns:r="http://schemas.openxmlformats.org/officeDocument/2006/relationships" r:embed="rId3"/>
            <a:stretch>
              <a:fillRect/>
            </a:stretch>
          </xdr:blipFill>
          <xdr:spPr>
            <a:xfrm>
              <a:off x="10982783640" y="9404160"/>
              <a:ext cx="15480" cy="48600"/>
            </a:xfrm>
            <a:prstGeom prst="rect">
              <a:avLst/>
            </a:prstGeom>
          </xdr:spPr>
        </xdr:pic>
      </mc:Fallback>
    </mc:AlternateContent>
    <xdr:clientData/>
  </xdr:twoCellAnchor>
  <xdr:twoCellAnchor editAs="oneCell">
    <xdr:from>
      <xdr:col>5</xdr:col>
      <xdr:colOff>2280360</xdr:colOff>
      <xdr:row>15</xdr:row>
      <xdr:rowOff>68220</xdr:rowOff>
    </xdr:from>
    <xdr:to>
      <xdr:col>5</xdr:col>
      <xdr:colOff>2301240</xdr:colOff>
      <xdr:row>15</xdr:row>
      <xdr:rowOff>76140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28" name="דיו 27">
              <a:extLst>
                <a:ext uri="{FF2B5EF4-FFF2-40B4-BE49-F238E27FC236}">
                  <a16:creationId xmlns:a16="http://schemas.microsoft.com/office/drawing/2014/main" id="{03FDFCA6-8459-063A-71FB-82BC9F20D5ED}"/>
                </a:ext>
              </a:extLst>
            </xdr14:cNvPr>
            <xdr14:cNvContentPartPr/>
          </xdr14:nvContentPartPr>
          <xdr14:nvPr macro=""/>
          <xdr14:xfrm>
            <a:off x="10983147960" y="2697120"/>
            <a:ext cx="20880" cy="7920"/>
          </xdr14:xfrm>
        </xdr:contentPart>
      </mc:Choice>
      <mc:Fallback xmlns="">
        <xdr:pic>
          <xdr:nvPicPr>
            <xdr:cNvPr id="28" name="דיו 27">
              <a:extLst>
                <a:ext uri="{FF2B5EF4-FFF2-40B4-BE49-F238E27FC236}">
                  <a16:creationId xmlns:a16="http://schemas.microsoft.com/office/drawing/2014/main" id="{03FDFCA6-8459-063A-71FB-82BC9F20D5ED}"/>
                </a:ext>
              </a:extLst>
            </xdr:cNvPr>
            <xdr:cNvPicPr/>
          </xdr:nvPicPr>
          <xdr:blipFill>
            <a:blip xmlns:r="http://schemas.openxmlformats.org/officeDocument/2006/relationships" r:embed="rId5"/>
            <a:stretch>
              <a:fillRect/>
            </a:stretch>
          </xdr:blipFill>
          <xdr:spPr>
            <a:xfrm>
              <a:off x="10983138960" y="2688480"/>
              <a:ext cx="38520" cy="25560"/>
            </a:xfrm>
            <a:prstGeom prst="rect">
              <a:avLst/>
            </a:prstGeom>
          </xdr:spPr>
        </xdr:pic>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2</xdr:row>
      <xdr:rowOff>13992</xdr:rowOff>
    </xdr:from>
    <xdr:to>
      <xdr:col>2</xdr:col>
      <xdr:colOff>1789043</xdr:colOff>
      <xdr:row>34</xdr:row>
      <xdr:rowOff>5336</xdr:rowOff>
    </xdr:to>
    <xdr:pic>
      <xdr:nvPicPr>
        <xdr:cNvPr id="2" name="תמונה 1">
          <a:extLst>
            <a:ext uri="{FF2B5EF4-FFF2-40B4-BE49-F238E27FC236}">
              <a16:creationId xmlns:a16="http://schemas.microsoft.com/office/drawing/2014/main" id="{C08A7993-3F02-C054-8350-0AF262524921}"/>
            </a:ext>
          </a:extLst>
        </xdr:cNvPr>
        <xdr:cNvPicPr>
          <a:picLocks noChangeAspect="1"/>
        </xdr:cNvPicPr>
      </xdr:nvPicPr>
      <xdr:blipFill>
        <a:blip xmlns:r="http://schemas.openxmlformats.org/officeDocument/2006/relationships" r:embed="rId1"/>
        <a:stretch>
          <a:fillRect/>
        </a:stretch>
      </xdr:blipFill>
      <xdr:spPr>
        <a:xfrm>
          <a:off x="10965299270" y="358549"/>
          <a:ext cx="7169426" cy="5504248"/>
        </a:xfrm>
        <a:prstGeom prst="rect">
          <a:avLst/>
        </a:prstGeom>
      </xdr:spPr>
    </xdr:pic>
    <xdr:clientData/>
  </xdr:twoCellAnchor>
  <xdr:twoCellAnchor>
    <xdr:from>
      <xdr:col>3</xdr:col>
      <xdr:colOff>417445</xdr:colOff>
      <xdr:row>40</xdr:row>
      <xdr:rowOff>208720</xdr:rowOff>
    </xdr:from>
    <xdr:to>
      <xdr:col>9</xdr:col>
      <xdr:colOff>381002</xdr:colOff>
      <xdr:row>49</xdr:row>
      <xdr:rowOff>19877</xdr:rowOff>
    </xdr:to>
    <xdr:graphicFrame macro="">
      <xdr:nvGraphicFramePr>
        <xdr:cNvPr id="14" name="תרשים 13">
          <a:extLst>
            <a:ext uri="{FF2B5EF4-FFF2-40B4-BE49-F238E27FC236}">
              <a16:creationId xmlns:a16="http://schemas.microsoft.com/office/drawing/2014/main" id="{D4408771-5F1A-5643-741A-0A354C44D96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274983</xdr:colOff>
      <xdr:row>62</xdr:row>
      <xdr:rowOff>1328531</xdr:rowOff>
    </xdr:from>
    <xdr:to>
      <xdr:col>8</xdr:col>
      <xdr:colOff>566530</xdr:colOff>
      <xdr:row>69</xdr:row>
      <xdr:rowOff>36444</xdr:rowOff>
    </xdr:to>
    <xdr:graphicFrame macro="">
      <xdr:nvGraphicFramePr>
        <xdr:cNvPr id="15" name="תרשים 14">
          <a:extLst>
            <a:ext uri="{FF2B5EF4-FFF2-40B4-BE49-F238E27FC236}">
              <a16:creationId xmlns:a16="http://schemas.microsoft.com/office/drawing/2014/main" id="{57CFCF88-A9B1-1B8C-024B-0F055524AC1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4801689</xdr:colOff>
      <xdr:row>0</xdr:row>
      <xdr:rowOff>0</xdr:rowOff>
    </xdr:from>
    <xdr:to>
      <xdr:col>2</xdr:col>
      <xdr:colOff>2235094</xdr:colOff>
      <xdr:row>32</xdr:row>
      <xdr:rowOff>151208</xdr:rowOff>
    </xdr:to>
    <xdr:pic>
      <xdr:nvPicPr>
        <xdr:cNvPr id="2" name="תמונה 1">
          <a:extLst>
            <a:ext uri="{FF2B5EF4-FFF2-40B4-BE49-F238E27FC236}">
              <a16:creationId xmlns:a16="http://schemas.microsoft.com/office/drawing/2014/main" id="{EF46CAAA-11DA-E12C-2033-327AD3E8931D}"/>
            </a:ext>
          </a:extLst>
        </xdr:cNvPr>
        <xdr:cNvPicPr>
          <a:picLocks noChangeAspect="1"/>
        </xdr:cNvPicPr>
      </xdr:nvPicPr>
      <xdr:blipFill>
        <a:blip xmlns:r="http://schemas.openxmlformats.org/officeDocument/2006/relationships" r:embed="rId1"/>
        <a:stretch>
          <a:fillRect/>
        </a:stretch>
      </xdr:blipFill>
      <xdr:spPr>
        <a:xfrm>
          <a:off x="11058140477" y="0"/>
          <a:ext cx="9364148" cy="6073037"/>
        </a:xfrm>
        <a:prstGeom prst="rect">
          <a:avLst/>
        </a:prstGeom>
      </xdr:spPr>
    </xdr:pic>
    <xdr:clientData/>
  </xdr:twoCellAnchor>
  <xdr:twoCellAnchor editAs="oneCell">
    <xdr:from>
      <xdr:col>2</xdr:col>
      <xdr:colOff>987878</xdr:colOff>
      <xdr:row>54</xdr:row>
      <xdr:rowOff>1885949</xdr:rowOff>
    </xdr:from>
    <xdr:to>
      <xdr:col>7</xdr:col>
      <xdr:colOff>506615</xdr:colOff>
      <xdr:row>56</xdr:row>
      <xdr:rowOff>410935</xdr:rowOff>
    </xdr:to>
    <xdr:pic>
      <xdr:nvPicPr>
        <xdr:cNvPr id="7" name="תמונה 6">
          <a:extLst>
            <a:ext uri="{FF2B5EF4-FFF2-40B4-BE49-F238E27FC236}">
              <a16:creationId xmlns:a16="http://schemas.microsoft.com/office/drawing/2014/main" id="{1CB290D3-DA45-2022-1E47-E0FD60199A5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052564642" y="19520806"/>
          <a:ext cx="8706280" cy="20628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347863</xdr:colOff>
      <xdr:row>3</xdr:row>
      <xdr:rowOff>10423</xdr:rowOff>
    </xdr:from>
    <xdr:to>
      <xdr:col>1</xdr:col>
      <xdr:colOff>1272343</xdr:colOff>
      <xdr:row>3</xdr:row>
      <xdr:rowOff>88903</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16" name="דיו 15">
              <a:extLst>
                <a:ext uri="{FF2B5EF4-FFF2-40B4-BE49-F238E27FC236}">
                  <a16:creationId xmlns:a16="http://schemas.microsoft.com/office/drawing/2014/main" id="{E79E96D1-BCD3-138A-01D2-F92A7282C48C}"/>
                </a:ext>
              </a:extLst>
            </xdr14:cNvPr>
            <xdr14:cNvContentPartPr/>
          </xdr14:nvContentPartPr>
          <xdr14:nvPr macro=""/>
          <xdr14:xfrm>
            <a:off x="11066189829" y="881280"/>
            <a:ext cx="924480" cy="78480"/>
          </xdr14:xfrm>
        </xdr:contentPart>
      </mc:Choice>
      <mc:Fallback xmlns="">
        <xdr:pic>
          <xdr:nvPicPr>
            <xdr:cNvPr id="16" name="דיו 15">
              <a:extLst>
                <a:ext uri="{FF2B5EF4-FFF2-40B4-BE49-F238E27FC236}">
                  <a16:creationId xmlns:a16="http://schemas.microsoft.com/office/drawing/2014/main" id="{E79E96D1-BCD3-138A-01D2-F92A7282C48C}"/>
                </a:ext>
              </a:extLst>
            </xdr:cNvPr>
            <xdr:cNvPicPr/>
          </xdr:nvPicPr>
          <xdr:blipFill>
            <a:blip xmlns:r="http://schemas.openxmlformats.org/officeDocument/2006/relationships" r:embed="rId4"/>
            <a:stretch>
              <a:fillRect/>
            </a:stretch>
          </xdr:blipFill>
          <xdr:spPr>
            <a:xfrm>
              <a:off x="11066180829" y="872640"/>
              <a:ext cx="942120" cy="96120"/>
            </a:xfrm>
            <a:prstGeom prst="rect">
              <a:avLst/>
            </a:prstGeom>
          </xdr:spPr>
        </xdr:pic>
      </mc:Fallback>
    </mc:AlternateContent>
    <xdr:clientData/>
  </xdr:twoCellAnchor>
  <xdr:twoCellAnchor>
    <xdr:from>
      <xdr:col>0</xdr:col>
      <xdr:colOff>76202</xdr:colOff>
      <xdr:row>84</xdr:row>
      <xdr:rowOff>38098</xdr:rowOff>
    </xdr:from>
    <xdr:to>
      <xdr:col>2</xdr:col>
      <xdr:colOff>2754086</xdr:colOff>
      <xdr:row>124</xdr:row>
      <xdr:rowOff>108858</xdr:rowOff>
    </xdr:to>
    <xdr:graphicFrame macro="">
      <xdr:nvGraphicFramePr>
        <xdr:cNvPr id="108" name="תרשים 107">
          <a:extLst>
            <a:ext uri="{FF2B5EF4-FFF2-40B4-BE49-F238E27FC236}">
              <a16:creationId xmlns:a16="http://schemas.microsoft.com/office/drawing/2014/main" id="{B16413E7-E887-B915-F30F-B85A8A39C68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152400</xdr:colOff>
      <xdr:row>0</xdr:row>
      <xdr:rowOff>0</xdr:rowOff>
    </xdr:from>
    <xdr:to>
      <xdr:col>4</xdr:col>
      <xdr:colOff>1504720</xdr:colOff>
      <xdr:row>35</xdr:row>
      <xdr:rowOff>164794</xdr:rowOff>
    </xdr:to>
    <xdr:pic>
      <xdr:nvPicPr>
        <xdr:cNvPr id="2" name="תמונה 1">
          <a:extLst>
            <a:ext uri="{FF2B5EF4-FFF2-40B4-BE49-F238E27FC236}">
              <a16:creationId xmlns:a16="http://schemas.microsoft.com/office/drawing/2014/main" id="{D6424F09-8A39-0477-0010-71858A0CD94E}"/>
            </a:ext>
          </a:extLst>
        </xdr:cNvPr>
        <xdr:cNvPicPr>
          <a:picLocks noChangeAspect="1"/>
        </xdr:cNvPicPr>
      </xdr:nvPicPr>
      <xdr:blipFill>
        <a:blip xmlns:r="http://schemas.openxmlformats.org/officeDocument/2006/relationships" r:embed="rId1"/>
        <a:stretch>
          <a:fillRect/>
        </a:stretch>
      </xdr:blipFill>
      <xdr:spPr>
        <a:xfrm>
          <a:off x="10965404689" y="0"/>
          <a:ext cx="8329590" cy="7175194"/>
        </a:xfrm>
        <a:prstGeom prst="rect">
          <a:avLst/>
        </a:prstGeom>
      </xdr:spPr>
    </xdr:pic>
    <xdr:clientData/>
  </xdr:twoCellAnchor>
  <xdr:twoCellAnchor editAs="oneCell">
    <xdr:from>
      <xdr:col>1</xdr:col>
      <xdr:colOff>1742406</xdr:colOff>
      <xdr:row>67</xdr:row>
      <xdr:rowOff>403742</xdr:rowOff>
    </xdr:from>
    <xdr:to>
      <xdr:col>1</xdr:col>
      <xdr:colOff>1742766</xdr:colOff>
      <xdr:row>67</xdr:row>
      <xdr:rowOff>404102</xdr:rowOff>
    </xdr:to>
    <mc:AlternateContent xmlns:mc="http://schemas.openxmlformats.org/markup-compatibility/2006" xmlns:xdr14="http://schemas.microsoft.com/office/excel/2010/spreadsheetDrawing">
      <mc:Choice Requires="xdr14">
        <xdr:contentPart xmlns:r="http://schemas.openxmlformats.org/officeDocument/2006/relationships" r:id="rId2">
          <xdr14:nvContentPartPr>
            <xdr14:cNvPr id="32" name="דיו 31">
              <a:extLst>
                <a:ext uri="{FF2B5EF4-FFF2-40B4-BE49-F238E27FC236}">
                  <a16:creationId xmlns:a16="http://schemas.microsoft.com/office/drawing/2014/main" id="{B6097CF6-F794-DDAF-AEF4-101A0253B672}"/>
                </a:ext>
              </a:extLst>
            </xdr14:cNvPr>
            <xdr14:cNvContentPartPr/>
          </xdr14:nvContentPartPr>
          <xdr14:nvPr macro=""/>
          <xdr14:xfrm>
            <a:off x="10972143913" y="19360977"/>
            <a:ext cx="360" cy="360"/>
          </xdr14:xfrm>
        </xdr:contentPart>
      </mc:Choice>
      <mc:Fallback xmlns="">
        <xdr:pic>
          <xdr:nvPicPr>
            <xdr:cNvPr id="32" name="דיו 31">
              <a:extLst>
                <a:ext uri="{FF2B5EF4-FFF2-40B4-BE49-F238E27FC236}">
                  <a16:creationId xmlns:a16="http://schemas.microsoft.com/office/drawing/2014/main" id="{B6097CF6-F794-DDAF-AEF4-101A0253B672}"/>
                </a:ext>
              </a:extLst>
            </xdr:cNvPr>
            <xdr:cNvPicPr/>
          </xdr:nvPicPr>
          <xdr:blipFill>
            <a:blip xmlns:r="http://schemas.openxmlformats.org/officeDocument/2006/relationships" r:embed="rId3"/>
            <a:stretch>
              <a:fillRect/>
            </a:stretch>
          </xdr:blipFill>
          <xdr:spPr>
            <a:xfrm>
              <a:off x="10972137793" y="19354857"/>
              <a:ext cx="12600" cy="12600"/>
            </a:xfrm>
            <a:prstGeom prst="rect">
              <a:avLst/>
            </a:prstGeom>
          </xdr:spPr>
        </xdr:pic>
      </mc:Fallback>
    </mc:AlternateContent>
    <xdr:clientData/>
  </xdr:twoCellAnchor>
  <xdr:twoCellAnchor editAs="oneCell">
    <xdr:from>
      <xdr:col>3</xdr:col>
      <xdr:colOff>416260</xdr:colOff>
      <xdr:row>24</xdr:row>
      <xdr:rowOff>63344</xdr:rowOff>
    </xdr:from>
    <xdr:to>
      <xdr:col>3</xdr:col>
      <xdr:colOff>417700</xdr:colOff>
      <xdr:row>24</xdr:row>
      <xdr:rowOff>66224</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36" name="דיו 35">
              <a:extLst>
                <a:ext uri="{FF2B5EF4-FFF2-40B4-BE49-F238E27FC236}">
                  <a16:creationId xmlns:a16="http://schemas.microsoft.com/office/drawing/2014/main" id="{37630590-0FB9-C826-BAC0-139A08A61A6B}"/>
                </a:ext>
              </a:extLst>
            </xdr14:cNvPr>
            <xdr14:cNvContentPartPr/>
          </xdr14:nvContentPartPr>
          <xdr14:nvPr macro=""/>
          <xdr14:xfrm>
            <a:off x="10969652353" y="5178683"/>
            <a:ext cx="1440" cy="2880"/>
          </xdr14:xfrm>
        </xdr:contentPart>
      </mc:Choice>
      <mc:Fallback xmlns="">
        <xdr:pic>
          <xdr:nvPicPr>
            <xdr:cNvPr id="36" name="דיו 35">
              <a:extLst>
                <a:ext uri="{FF2B5EF4-FFF2-40B4-BE49-F238E27FC236}">
                  <a16:creationId xmlns:a16="http://schemas.microsoft.com/office/drawing/2014/main" id="{37630590-0FB9-C826-BAC0-139A08A61A6B}"/>
                </a:ext>
              </a:extLst>
            </xdr:cNvPr>
            <xdr:cNvPicPr/>
          </xdr:nvPicPr>
          <xdr:blipFill>
            <a:blip xmlns:r="http://schemas.openxmlformats.org/officeDocument/2006/relationships" r:embed="rId5"/>
            <a:stretch>
              <a:fillRect/>
            </a:stretch>
          </xdr:blipFill>
          <xdr:spPr>
            <a:xfrm>
              <a:off x="10969646233" y="5172563"/>
              <a:ext cx="13680" cy="15120"/>
            </a:xfrm>
            <a:prstGeom prst="rect">
              <a:avLst/>
            </a:prstGeom>
          </xdr:spPr>
        </xdr:pic>
      </mc:Fallback>
    </mc:AlternateContent>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5</xdr:row>
      <xdr:rowOff>295386</xdr:rowOff>
    </xdr:from>
    <xdr:to>
      <xdr:col>13</xdr:col>
      <xdr:colOff>3989294</xdr:colOff>
      <xdr:row>9</xdr:row>
      <xdr:rowOff>541888</xdr:rowOff>
    </xdr:to>
    <xdr:pic>
      <xdr:nvPicPr>
        <xdr:cNvPr id="2" name="תמונה 1">
          <a:extLst>
            <a:ext uri="{FF2B5EF4-FFF2-40B4-BE49-F238E27FC236}">
              <a16:creationId xmlns:a16="http://schemas.microsoft.com/office/drawing/2014/main" id="{31CD0EFE-3EE2-0FFB-1A51-F85F4D3E0D34}"/>
            </a:ext>
          </a:extLst>
        </xdr:cNvPr>
        <xdr:cNvPicPr>
          <a:picLocks noChangeAspect="1"/>
        </xdr:cNvPicPr>
      </xdr:nvPicPr>
      <xdr:blipFill>
        <a:blip xmlns:r="http://schemas.openxmlformats.org/officeDocument/2006/relationships" r:embed="rId1"/>
        <a:stretch>
          <a:fillRect/>
        </a:stretch>
      </xdr:blipFill>
      <xdr:spPr>
        <a:xfrm>
          <a:off x="11008622965" y="2079362"/>
          <a:ext cx="16028894" cy="3473797"/>
        </a:xfrm>
        <a:prstGeom prst="rect">
          <a:avLst/>
        </a:prstGeom>
      </xdr:spPr>
    </xdr:pic>
    <xdr:clientData/>
  </xdr:twoCellAnchor>
  <xdr:twoCellAnchor editAs="oneCell">
    <xdr:from>
      <xdr:col>4</xdr:col>
      <xdr:colOff>421723</xdr:colOff>
      <xdr:row>22</xdr:row>
      <xdr:rowOff>160186</xdr:rowOff>
    </xdr:from>
    <xdr:to>
      <xdr:col>6</xdr:col>
      <xdr:colOff>134901</xdr:colOff>
      <xdr:row>26</xdr:row>
      <xdr:rowOff>232807</xdr:rowOff>
    </xdr:to>
    <mc:AlternateContent xmlns:mc="http://schemas.openxmlformats.org/markup-compatibility/2006" xmlns:xdr14="http://schemas.microsoft.com/office/excel/2010/spreadsheetDrawing">
      <mc:Choice Requires="xdr14">
        <xdr:contentPart xmlns:r="http://schemas.openxmlformats.org/officeDocument/2006/relationships" r:id="rId2">
          <xdr14:nvContentPartPr>
            <xdr14:cNvPr id="16" name="דיו 15">
              <a:extLst>
                <a:ext uri="{FF2B5EF4-FFF2-40B4-BE49-F238E27FC236}">
                  <a16:creationId xmlns:a16="http://schemas.microsoft.com/office/drawing/2014/main" id="{4940F54A-1D9E-791A-2510-522ABF8A3EC5}"/>
                </a:ext>
              </a:extLst>
            </xdr14:cNvPr>
            <xdr14:cNvContentPartPr/>
          </xdr14:nvContentPartPr>
          <xdr14:nvPr macro=""/>
          <xdr14:xfrm>
            <a:off x="11019138134" y="10128939"/>
            <a:ext cx="2115720" cy="1327680"/>
          </xdr14:xfrm>
        </xdr:contentPart>
      </mc:Choice>
      <mc:Fallback xmlns="">
        <xdr:pic>
          <xdr:nvPicPr>
            <xdr:cNvPr id="16" name="דיו 15">
              <a:extLst>
                <a:ext uri="{FF2B5EF4-FFF2-40B4-BE49-F238E27FC236}">
                  <a16:creationId xmlns:a16="http://schemas.microsoft.com/office/drawing/2014/main" id="{4940F54A-1D9E-791A-2510-522ABF8A3EC5}"/>
                </a:ext>
              </a:extLst>
            </xdr:cNvPr>
            <xdr:cNvPicPr/>
          </xdr:nvPicPr>
          <xdr:blipFill>
            <a:blip xmlns:r="http://schemas.openxmlformats.org/officeDocument/2006/relationships" r:embed="rId3"/>
            <a:stretch>
              <a:fillRect/>
            </a:stretch>
          </xdr:blipFill>
          <xdr:spPr>
            <a:xfrm>
              <a:off x="11019129494" y="10119941"/>
              <a:ext cx="2133360" cy="1345315"/>
            </a:xfrm>
            <a:prstGeom prst="rect">
              <a:avLst/>
            </a:prstGeom>
          </xdr:spPr>
        </xdr:pic>
      </mc:Fallback>
    </mc:AlternateContent>
    <xdr:clientData/>
  </xdr:twoCellAnchor>
  <xdr:twoCellAnchor editAs="oneCell">
    <xdr:from>
      <xdr:col>7</xdr:col>
      <xdr:colOff>336269</xdr:colOff>
      <xdr:row>23</xdr:row>
      <xdr:rowOff>274101</xdr:rowOff>
    </xdr:from>
    <xdr:to>
      <xdr:col>7</xdr:col>
      <xdr:colOff>556229</xdr:colOff>
      <xdr:row>24</xdr:row>
      <xdr:rowOff>118017</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17" name="דיו 16">
              <a:extLst>
                <a:ext uri="{FF2B5EF4-FFF2-40B4-BE49-F238E27FC236}">
                  <a16:creationId xmlns:a16="http://schemas.microsoft.com/office/drawing/2014/main" id="{8472C62C-4A0D-25E7-0C1E-9812F9909485}"/>
                </a:ext>
              </a:extLst>
            </xdr14:cNvPr>
            <xdr14:cNvContentPartPr/>
          </xdr14:nvContentPartPr>
          <xdr14:nvPr macro=""/>
          <xdr14:xfrm>
            <a:off x="11018044454" y="10556619"/>
            <a:ext cx="219960" cy="157680"/>
          </xdr14:xfrm>
        </xdr:contentPart>
      </mc:Choice>
      <mc:Fallback xmlns="">
        <xdr:pic>
          <xdr:nvPicPr>
            <xdr:cNvPr id="17" name="דיו 16">
              <a:extLst>
                <a:ext uri="{FF2B5EF4-FFF2-40B4-BE49-F238E27FC236}">
                  <a16:creationId xmlns:a16="http://schemas.microsoft.com/office/drawing/2014/main" id="{8472C62C-4A0D-25E7-0C1E-9812F9909485}"/>
                </a:ext>
              </a:extLst>
            </xdr:cNvPr>
            <xdr:cNvPicPr/>
          </xdr:nvPicPr>
          <xdr:blipFill>
            <a:blip xmlns:r="http://schemas.openxmlformats.org/officeDocument/2006/relationships" r:embed="rId5"/>
            <a:stretch>
              <a:fillRect/>
            </a:stretch>
          </xdr:blipFill>
          <xdr:spPr>
            <a:xfrm>
              <a:off x="11018035814" y="10547619"/>
              <a:ext cx="237600" cy="175320"/>
            </a:xfrm>
            <a:prstGeom prst="rect">
              <a:avLst/>
            </a:prstGeom>
          </xdr:spPr>
        </xdr:pic>
      </mc:Fallback>
    </mc:AlternateContent>
    <xdr:clientData/>
  </xdr:twoCellAnchor>
  <xdr:twoCellAnchor editAs="oneCell">
    <xdr:from>
      <xdr:col>8</xdr:col>
      <xdr:colOff>366636</xdr:colOff>
      <xdr:row>22</xdr:row>
      <xdr:rowOff>232546</xdr:rowOff>
    </xdr:from>
    <xdr:to>
      <xdr:col>9</xdr:col>
      <xdr:colOff>592956</xdr:colOff>
      <xdr:row>24</xdr:row>
      <xdr:rowOff>142137</xdr:rowOff>
    </xdr:to>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18" name="דיו 17">
              <a:extLst>
                <a:ext uri="{FF2B5EF4-FFF2-40B4-BE49-F238E27FC236}">
                  <a16:creationId xmlns:a16="http://schemas.microsoft.com/office/drawing/2014/main" id="{6D1E005D-376E-7BB5-6E5C-2C820D2B522F}"/>
                </a:ext>
              </a:extLst>
            </xdr14:cNvPr>
            <xdr14:cNvContentPartPr/>
          </xdr14:nvContentPartPr>
          <xdr14:nvPr macro=""/>
          <xdr14:xfrm>
            <a:off x="11016268574" y="10201299"/>
            <a:ext cx="1293120" cy="537120"/>
          </xdr14:xfrm>
        </xdr:contentPart>
      </mc:Choice>
      <mc:Fallback xmlns="">
        <xdr:pic>
          <xdr:nvPicPr>
            <xdr:cNvPr id="18" name="דיו 17">
              <a:extLst>
                <a:ext uri="{FF2B5EF4-FFF2-40B4-BE49-F238E27FC236}">
                  <a16:creationId xmlns:a16="http://schemas.microsoft.com/office/drawing/2014/main" id="{6D1E005D-376E-7BB5-6E5C-2C820D2B522F}"/>
                </a:ext>
              </a:extLst>
            </xdr:cNvPr>
            <xdr:cNvPicPr/>
          </xdr:nvPicPr>
          <xdr:blipFill>
            <a:blip xmlns:r="http://schemas.openxmlformats.org/officeDocument/2006/relationships" r:embed="rId7"/>
            <a:stretch>
              <a:fillRect/>
            </a:stretch>
          </xdr:blipFill>
          <xdr:spPr>
            <a:xfrm>
              <a:off x="11016259571" y="10192653"/>
              <a:ext cx="1310765" cy="554772"/>
            </a:xfrm>
            <a:prstGeom prst="rect">
              <a:avLst/>
            </a:prstGeom>
          </xdr:spPr>
        </xdr:pic>
      </mc:Fallback>
    </mc:AlternateContent>
    <xdr:clientData/>
  </xdr:twoCellAnchor>
  <xdr:twoCellAnchor editAs="oneCell">
    <xdr:from>
      <xdr:col>5</xdr:col>
      <xdr:colOff>166970</xdr:colOff>
      <xdr:row>28</xdr:row>
      <xdr:rowOff>150678</xdr:rowOff>
    </xdr:from>
    <xdr:to>
      <xdr:col>5</xdr:col>
      <xdr:colOff>1569530</xdr:colOff>
      <xdr:row>30</xdr:row>
      <xdr:rowOff>117508</xdr:rowOff>
    </xdr:to>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24" name="דיו 23">
              <a:extLst>
                <a:ext uri="{FF2B5EF4-FFF2-40B4-BE49-F238E27FC236}">
                  <a16:creationId xmlns:a16="http://schemas.microsoft.com/office/drawing/2014/main" id="{3DFA9C47-10E3-AABD-8B67-9A4BB00A9EFD}"/>
                </a:ext>
              </a:extLst>
            </xdr14:cNvPr>
            <xdr14:cNvContentPartPr/>
          </xdr14:nvContentPartPr>
          <xdr14:nvPr macro=""/>
          <xdr14:xfrm>
            <a:off x="11019433694" y="12002019"/>
            <a:ext cx="1402560" cy="594360"/>
          </xdr14:xfrm>
        </xdr:contentPart>
      </mc:Choice>
      <mc:Fallback xmlns="">
        <xdr:pic>
          <xdr:nvPicPr>
            <xdr:cNvPr id="24" name="דיו 23">
              <a:extLst>
                <a:ext uri="{FF2B5EF4-FFF2-40B4-BE49-F238E27FC236}">
                  <a16:creationId xmlns:a16="http://schemas.microsoft.com/office/drawing/2014/main" id="{3DFA9C47-10E3-AABD-8B67-9A4BB00A9EFD}"/>
                </a:ext>
              </a:extLst>
            </xdr:cNvPr>
            <xdr:cNvPicPr/>
          </xdr:nvPicPr>
          <xdr:blipFill>
            <a:blip xmlns:r="http://schemas.openxmlformats.org/officeDocument/2006/relationships" r:embed="rId9"/>
            <a:stretch>
              <a:fillRect/>
            </a:stretch>
          </xdr:blipFill>
          <xdr:spPr>
            <a:xfrm>
              <a:off x="11019425054" y="11993019"/>
              <a:ext cx="1420200" cy="612000"/>
            </a:xfrm>
            <a:prstGeom prst="rect">
              <a:avLst/>
            </a:prstGeom>
          </xdr:spPr>
        </xdr:pic>
      </mc:Fallback>
    </mc:AlternateContent>
    <xdr:clientData/>
  </xdr:twoCellAnchor>
  <xdr:twoCellAnchor editAs="oneCell">
    <xdr:from>
      <xdr:col>5</xdr:col>
      <xdr:colOff>699050</xdr:colOff>
      <xdr:row>30</xdr:row>
      <xdr:rowOff>234148</xdr:rowOff>
    </xdr:from>
    <xdr:to>
      <xdr:col>5</xdr:col>
      <xdr:colOff>1237250</xdr:colOff>
      <xdr:row>32</xdr:row>
      <xdr:rowOff>125930</xdr:rowOff>
    </xdr:to>
    <mc:AlternateContent xmlns:mc="http://schemas.openxmlformats.org/markup-compatibility/2006" xmlns:xdr14="http://schemas.microsoft.com/office/excel/2010/spreadsheetDrawing">
      <mc:Choice Requires="xdr14">
        <xdr:contentPart xmlns:r="http://schemas.openxmlformats.org/officeDocument/2006/relationships" r:id="rId10">
          <xdr14:nvContentPartPr>
            <xdr14:cNvPr id="27" name="דיו 26">
              <a:extLst>
                <a:ext uri="{FF2B5EF4-FFF2-40B4-BE49-F238E27FC236}">
                  <a16:creationId xmlns:a16="http://schemas.microsoft.com/office/drawing/2014/main" id="{1EEB92AE-CB11-70A4-1611-2D68ACDCF221}"/>
                </a:ext>
              </a:extLst>
            </xdr14:cNvPr>
            <xdr14:cNvContentPartPr/>
          </xdr14:nvContentPartPr>
          <xdr14:nvPr macro=""/>
          <xdr14:xfrm>
            <a:off x="11019765974" y="12713019"/>
            <a:ext cx="538200" cy="384840"/>
          </xdr14:xfrm>
        </xdr:contentPart>
      </mc:Choice>
      <mc:Fallback xmlns="">
        <xdr:pic>
          <xdr:nvPicPr>
            <xdr:cNvPr id="27" name="דיו 26">
              <a:extLst>
                <a:ext uri="{FF2B5EF4-FFF2-40B4-BE49-F238E27FC236}">
                  <a16:creationId xmlns:a16="http://schemas.microsoft.com/office/drawing/2014/main" id="{1EEB92AE-CB11-70A4-1611-2D68ACDCF221}"/>
                </a:ext>
              </a:extLst>
            </xdr:cNvPr>
            <xdr:cNvPicPr/>
          </xdr:nvPicPr>
          <xdr:blipFill>
            <a:blip xmlns:r="http://schemas.openxmlformats.org/officeDocument/2006/relationships" r:embed="rId11"/>
            <a:stretch>
              <a:fillRect/>
            </a:stretch>
          </xdr:blipFill>
          <xdr:spPr>
            <a:xfrm>
              <a:off x="11019756974" y="12704379"/>
              <a:ext cx="555840" cy="402480"/>
            </a:xfrm>
            <a:prstGeom prst="rect">
              <a:avLst/>
            </a:prstGeom>
          </xdr:spPr>
        </xdr:pic>
      </mc:Fallback>
    </mc:AlternateContent>
    <xdr:clientData/>
  </xdr:twoCellAnchor>
  <xdr:twoCellAnchor editAs="oneCell">
    <xdr:from>
      <xdr:col>6</xdr:col>
      <xdr:colOff>162261</xdr:colOff>
      <xdr:row>28</xdr:row>
      <xdr:rowOff>196758</xdr:rowOff>
    </xdr:from>
    <xdr:to>
      <xdr:col>8</xdr:col>
      <xdr:colOff>288876</xdr:colOff>
      <xdr:row>33</xdr:row>
      <xdr:rowOff>117995</xdr:rowOff>
    </xdr:to>
    <mc:AlternateContent xmlns:mc="http://schemas.openxmlformats.org/markup-compatibility/2006" xmlns:xdr14="http://schemas.microsoft.com/office/excel/2010/spreadsheetDrawing">
      <mc:Choice Requires="xdr14">
        <xdr:contentPart xmlns:r="http://schemas.openxmlformats.org/officeDocument/2006/relationships" r:id="rId12">
          <xdr14:nvContentPartPr>
            <xdr14:cNvPr id="49" name="דיו 48">
              <a:extLst>
                <a:ext uri="{FF2B5EF4-FFF2-40B4-BE49-F238E27FC236}">
                  <a16:creationId xmlns:a16="http://schemas.microsoft.com/office/drawing/2014/main" id="{4FB4373C-396C-112B-BCA1-39CFDFF46AD9}"/>
                </a:ext>
              </a:extLst>
            </xdr14:cNvPr>
            <xdr14:cNvContentPartPr/>
          </xdr14:nvContentPartPr>
          <xdr14:nvPr macro=""/>
          <xdr14:xfrm>
            <a:off x="11017639454" y="12048099"/>
            <a:ext cx="1471320" cy="1221120"/>
          </xdr14:xfrm>
        </xdr:contentPart>
      </mc:Choice>
      <mc:Fallback xmlns="">
        <xdr:pic>
          <xdr:nvPicPr>
            <xdr:cNvPr id="49" name="דיו 48">
              <a:extLst>
                <a:ext uri="{FF2B5EF4-FFF2-40B4-BE49-F238E27FC236}">
                  <a16:creationId xmlns:a16="http://schemas.microsoft.com/office/drawing/2014/main" id="{4FB4373C-396C-112B-BCA1-39CFDFF46AD9}"/>
                </a:ext>
              </a:extLst>
            </xdr:cNvPr>
            <xdr:cNvPicPr/>
          </xdr:nvPicPr>
          <xdr:blipFill>
            <a:blip xmlns:r="http://schemas.openxmlformats.org/officeDocument/2006/relationships" r:embed="rId13"/>
            <a:stretch>
              <a:fillRect/>
            </a:stretch>
          </xdr:blipFill>
          <xdr:spPr>
            <a:xfrm>
              <a:off x="11017630814" y="12039099"/>
              <a:ext cx="1488960" cy="1238760"/>
            </a:xfrm>
            <a:prstGeom prst="rect">
              <a:avLst/>
            </a:prstGeom>
          </xdr:spPr>
        </xdr:pic>
      </mc:Fallback>
    </mc:AlternateContent>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293040</xdr:colOff>
      <xdr:row>15</xdr:row>
      <xdr:rowOff>37200</xdr:rowOff>
    </xdr:from>
    <xdr:to>
      <xdr:col>4</xdr:col>
      <xdr:colOff>4346640</xdr:colOff>
      <xdr:row>15</xdr:row>
      <xdr:rowOff>937200</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דיו 1">
              <a:extLst>
                <a:ext uri="{FF2B5EF4-FFF2-40B4-BE49-F238E27FC236}">
                  <a16:creationId xmlns:a16="http://schemas.microsoft.com/office/drawing/2014/main" id="{25C202BA-7248-1BEE-08AE-04A2CBACFB82}"/>
                </a:ext>
              </a:extLst>
            </xdr14:cNvPr>
            <xdr14:cNvContentPartPr/>
          </xdr14:nvContentPartPr>
          <xdr14:nvPr macro=""/>
          <xdr14:xfrm>
            <a:off x="10984744920" y="6140820"/>
            <a:ext cx="4053600" cy="900000"/>
          </xdr14:xfrm>
        </xdr:contentPart>
      </mc:Choice>
      <mc:Fallback xmlns="">
        <xdr:pic>
          <xdr:nvPicPr>
            <xdr:cNvPr id="2" name="דיו 1">
              <a:extLst>
                <a:ext uri="{FF2B5EF4-FFF2-40B4-BE49-F238E27FC236}">
                  <a16:creationId xmlns:a16="http://schemas.microsoft.com/office/drawing/2014/main" id="{25C202BA-7248-1BEE-08AE-04A2CBACFB82}"/>
                </a:ext>
              </a:extLst>
            </xdr:cNvPr>
            <xdr:cNvPicPr/>
          </xdr:nvPicPr>
          <xdr:blipFill>
            <a:blip xmlns:r="http://schemas.openxmlformats.org/officeDocument/2006/relationships" r:embed="rId2"/>
            <a:stretch>
              <a:fillRect/>
            </a:stretch>
          </xdr:blipFill>
          <xdr:spPr>
            <a:xfrm>
              <a:off x="10984691280" y="6032820"/>
              <a:ext cx="4161240" cy="1115640"/>
            </a:xfrm>
            <a:prstGeom prst="rect">
              <a:avLst/>
            </a:prstGeom>
          </xdr:spPr>
        </xdr:pic>
      </mc:Fallback>
    </mc:AlternateContent>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6:43:34.917"/>
    </inkml:context>
    <inkml:brush xml:id="br0">
      <inkml:brushProperty name="width" value="0.035" units="cm"/>
      <inkml:brushProperty name="height" value="0.035" units="cm"/>
      <inkml:brushProperty name="color" value="#E71224"/>
    </inkml:brush>
  </inkml:definitions>
  <inkml:trace contextRef="#ctx0" brushRef="#br0">0 1 24575,'0'3'0,"0"6"0,0 4 0,0 3 0,0 4 0,4 0 0,0-1-8191</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6:44:13.574"/>
    </inkml:context>
    <inkml:brush xml:id="br0">
      <inkml:brushProperty name="width" value="0.05" units="cm"/>
      <inkml:brushProperty name="height" value="0.05" units="cm"/>
    </inkml:brush>
  </inkml:definitions>
  <inkml:trace contextRef="#ctx0" brushRef="#br0">0 22 24575,'4'0'0,"4"0"0,5-4 0,3-4 0,0-1-8191</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01:12.392"/>
    </inkml:context>
    <inkml:brush xml:id="br0">
      <inkml:brushProperty name="width" value="0.05" units="cm"/>
      <inkml:brushProperty name="height" value="0.05" units="cm"/>
    </inkml:brush>
  </inkml:definitions>
  <inkml:trace contextRef="#ctx0" brushRef="#br0">19990 1866 24575,'0'-2'0,"-1"1"0,1-1 0,-1 1 0,0 0 0,1 0 0,-1-1 0,0 1 0,0 0 0,0 0 0,0 0 0,0 0 0,0 0 0,0 0 0,0 0 0,0 0 0,0 0 0,-1 0 0,1 1 0,0-1 0,0 0 0,-1 1 0,1-1 0,-1 1 0,1 0 0,0-1 0,-1 1 0,-2 0 0,-46-6 0,45 6 0,-23 0 0,1 1 0,-1 1 0,-44 10 0,36-5 0,-51 2 0,13-8 0,42-2 0,-1 1 0,1 2 0,-38 7 0,-142 29 0,69-22-1134,20-3 200,-143 18 934,208-25 0,-82-3 0,12 0 0,97 0-154,-33 8 1,37-5 75,-52 3 1,58-8 27,-8-1-247,1 2 0,-44 7 0,3 2 605,-1-3-1,0-4 1,-108-6 0,51 0-959,101 2-4649</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34:23.088"/>
    </inkml:context>
    <inkml:brush xml:id="br0">
      <inkml:brushProperty name="width" value="0.035" units="cm"/>
      <inkml:brushProperty name="height" value="0.035" units="cm"/>
      <inkml:brushProperty name="color" value="#E71224"/>
    </inkml:brush>
  </inkml:definitions>
  <inkml:trace contextRef="#ctx0" brushRef="#br0">1 1 24575,'0'0'-8191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34:28.466"/>
    </inkml:context>
    <inkml:brush xml:id="br0">
      <inkml:brushProperty name="width" value="0.035" units="cm"/>
      <inkml:brushProperty name="height" value="0.035" units="cm"/>
      <inkml:brushProperty name="color" value="#E71224"/>
    </inkml:brush>
  </inkml:definitions>
  <inkml:trace contextRef="#ctx0" brushRef="#br0">25 461 24575,'0'-4'0,"3"0"0</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47:08.253"/>
    </inkml:context>
    <inkml:brush xml:id="br0">
      <inkml:brushProperty name="width" value="0.05" units="cm"/>
      <inkml:brushProperty name="height" value="0.05" units="cm"/>
    </inkml:brush>
  </inkml:definitions>
  <inkml:trace contextRef="#ctx0" brushRef="#br0">4035 177 24575,'-2'1'0,"-1"-1"0,1 1 0,0-1 0,0 1 0,0 0 0,0 0 0,0 0 0,0 0 0,0 0 0,1 0 0,-1 0 0,0 1 0,1-1 0,-1 1 0,-1 2 0,-25 30 0,20-23 0,-16 22 0,2 2 0,-34 69 0,40-71 0,1 1 0,2 1 0,1 0 0,-12 65 0,14-51 0,5-28 0,1 0 0,-2 38 0,5-31 0,1-1 0,6 35 0,-5-53 0,1-1 0,0 1 0,1-1 0,0 1 0,0-1 0,1 0 0,0 0 0,0-1 0,1 1 0,0-1 0,7 8 0,0-1 0,1-1 0,0 0 0,1-1 0,0-1 0,30 18 0,-33-23 0,1-1 0,0 0 0,0 0 0,1-2 0,-1 1 0,1-1 0,0-1 0,0 0 0,14-1 0,-16 0 0,0 0 0,-1-1 0,1-1 0,0 0 0,0 0 0,-1-1 0,1 0 0,-1-1 0,0 0 0,0-1 0,0 0 0,13-7 0,6-7 0,10-6 0,42-20 0,-64 35 0,0-2 0,-1 0 0,0-1 0,-1 0 0,15-16 0,9-6 0,-15 13 0,0 0 0,-2-2 0,0 0 0,-1-2 0,-2 0 0,0-1 0,-2-1 0,-1-1 0,-1 0 0,-1-1 0,17-55 0,-23 59 0,-2 1 0,0-1 0,-2 0 0,-1-1 0,0-30 0,-3 56 0,1-22 0,-2-1 0,0 0 0,-2 1 0,-9-42 0,10 59 0,0-1 0,0 1 0,0 0 0,0 0 0,-1 0 0,0 0 0,0 1 0,0-1 0,0 1 0,-1 0 0,0 0 0,0 0 0,0 0 0,0 1 0,-1-1 0,1 1 0,-1 0 0,0 1 0,0-1 0,0 1 0,0 0 0,0 0 0,-1 0 0,1 1 0,-11-2 0,6 3 0,0-1 0,0 1 0,0 1 0,0 0 0,0 0 0,0 1 0,0 1 0,0-1 0,0 2 0,1-1 0,-1 1 0,1 1 0,0-1 0,0 2 0,1-1 0,0 1 0,-9 8 0,-12 12 0,1 2 0,1 1 0,-24 34 0,43-52 0,-28 34-1365,20-27-5461</inkml:trace>
  <inkml:trace contextRef="#ctx0" brushRef="#br0" timeOffset="682.47">2989 52 24575,'15'0'0,"0"0"0,0 1 0,-1 1 0,1 0 0,0 1 0,-1 0 0,1 1 0,-1 1 0,0 0 0,-1 1 0,1 0 0,17 13 0,15 10 0,-14-10 0,-1 1 0,-1 2 0,50 47 0,-57-45 0,-1 1 0,-1 0 0,-1 2 0,21 37 0,-4-1 0,30 61 0,-59-106 0,0 1 0,-1 1 0,-1-1 0,6 38 0,-12-51 0,1 1 0,-2-1 0,1 0 0,-1 1 0,0-1 0,0 0 0,0 0 0,-1 0 0,0 0 0,-1 0 0,1 0 0,-1 0 0,0-1 0,0 1 0,-1-1 0,0 0 0,-8 9 0,-4 3 0,-2 0 0,0-1 0,-27 17 0,30-23 0,0-2 0,-32 14 0,1-2 0,7-2 0,-56 17 0,19-8 0,18-7 0,-122 22 0,117-29 0,21-7 0,1-1 0,-1-3 0,0-1 0,-63-7 0,99 6-85,1-1 0,-1 1-1,1-1 1,0 0 0,-1 0-1,1-1 1,0 0 0,0 0-1,0 0 1,0-1 0,0 1-1,1-1 1,-1 0 0,1 0-1,-5-5 1,-1-6-6741</inkml:trace>
  <inkml:trace contextRef="#ctx0" brushRef="#br0" timeOffset="1071.99">2242 128 24575,'-6'8'0,"0"0"0,0 0 0,1 1 0,0 0 0,1 0 0,0 1 0,-4 12 0,-4 10 0,-104 229-1133,10-17 1133,83-171 15,18-52 84,-1-1 1,-9 21 0,-59 156-752,64-176-6068</inkml:trace>
  <inkml:trace contextRef="#ctx0" brushRef="#br0" timeOffset="1994.2">971 202 24575,'4'1'0,"-1"1"0,1-1 0,-1 1 0,0 0 0,0 0 0,0 1 0,0-1 0,0 0 0,0 1 0,-1 0 0,4 4 0,3 2 0,15 11 0,50 30 0,-10-7 0,-5 7 0,12 7 0,-63-51 0,1-1 0,-1 0 0,1-1 0,0 0 0,1 0 0,-1-1 0,12 3 0,10 0 0,-3 1 0,0-1 0,0-2 0,1-1 0,52-1 0,-76-3 0,1 1 0,-1-1 0,0-1 0,0 1 0,0-1 0,0 0 0,0 0 0,0 0 0,0-1 0,-1 0 0,1 0 0,-1 0 0,0 0 0,0-1 0,0 1 0,0-1 0,0 0 0,-1 0 0,0-1 0,0 1 0,0-1 0,0 1 0,-1-1 0,4-9 0,-1-1 0,-1 0 0,-1-1 0,0 0 0,0 0 0,-2 0 0,0-31 0,-1 31 0,0-6 0,-2 1 0,-4-33 0,4 46 0,0 1 0,0-1 0,-1 1 0,0 0 0,-1 0 0,1 0 0,-1 0 0,0 0 0,-1 1 0,-8-10 0,4 7 0,-1-1 0,0 1 0,-1 1 0,0 0 0,0 0 0,-1 1 0,0 0 0,0 1 0,0 1 0,-1 0 0,0 1 0,0 0 0,0 0 0,0 2 0,-1 0 0,1 0 0,-1 1 0,-20 2 0,-69-1 0,-69 3 0,168-3 0,0 1 0,0 0 0,-1 0 0,1 0 0,0 0 0,0 1 0,0 0 0,0-1 0,0 1 0,0 1 0,1-1 0,-1 1 0,1-1 0,-1 1 0,1 0 0,0 0 0,0 1 0,1-1 0,-1 0 0,0 1 0,1 0 0,0 0 0,-3 5 0,-2 9 0,1 1 0,1-1 0,0 1 0,-2 22 0,-3 9 0,-5 10 0,-17 79 0,23-95 0,-19 55 0,11-47 0,-10 31-10,14-47-357,2 0-1,-11 61 1,14-55 184,-2 0 0,-21 57 0,-10 34 209,-18 167-1453,48-219 1243,-1 144-1,12 21 208,0-224-4806</inkml:trace>
  <inkml:trace contextRef="#ctx0" brushRef="#br0" timeOffset="2681.46">1 1397 24575,'54'3'0,"0"2"0,-1 2 0,86 24 0,-65-8 0,-55-16 0,1-1 0,0 0 0,0-2 0,1 0 0,28 1 0,83 7 28,0 0-366,313-13-4444,92 3 2964,-165 21 1670,57 2-2916,-63-12 2525,113 0-271,-160 0 810,-37-1 0,168 20 3,-277-15-67,-105-7 188,0 3 0,-1 3 0,100 37 0,-147-46-195,52 15 19,-40-13 1286,0 1 1,34 17 0,118 67 5326,-105-52-6239,-39-19 25,4 2-218,52 21 1,-79-40-134,-1 0-1,1-1 1,0-1 0,1 0 0,-1-2 0,0 0-1,20 0 1,-13-3-1361,-3 0-5461</inkml:trace>
  <inkml:trace contextRef="#ctx0" brushRef="#br0" timeOffset="3788.8">1794 3688 24575,'0'-425'0,"2"390"0,2 0 0,1-1 0,13-44 0,1-8 0,-11 57 0,0 0 0,14-31 0,-10 32 0,-2 0 0,6-34 0,19-64 0,-25 100 0,-2-1 0,-1 1 0,-1-2 0,4-51 0,-8 63 0,0 1 0,1-1 0,1 1 0,0 0 0,2 0 0,12-28 0,-8 22 0,-1-1 0,7-32 0,-10 30 0,1 1 0,1-1 0,20-42 0,-27 66 0,0-1 0,0 1 0,0 0 0,1 0 0,-1 0 0,1 1 0,-1-1 0,1 0 0,0 1 0,-1-1 0,1 1 0,4-3 0,-5 3 0,1 1 0,-1-1 0,0 1 0,0 0 0,1-1 0,-1 1 0,0 0 0,1 0 0,-1 0 0,0 0 0,1 0 0,-1 0 0,0 0 0,1 1 0,-1-1 0,0 0 0,2 2 0,2 0 0,0 1 0,0 0 0,-1 1 0,1-1 0,-1 1 0,0 0 0,0 0 0,0 1 0,4 6 0,30 45 0,55 107 0,-56-93 0,46 65 0,-52-89 0,-2 2 0,30 66 0,-26-44 0,-20-43 0,18 47 0,14 41 0,-9-28 0,42 88 0,10 34 0,-84-201 0,-1 0 0,0 0 0,1 0 0,0 0 0,10 13 0,-13-19 0,0-1 0,0 0 0,0 0 0,1 1 0,-1-1 0,0 0 0,1 0 0,-1 0 0,0 0 0,1-1 0,-1 1 0,1 0 0,-1-1 0,1 1 0,0-1 0,-1 1 0,1-1 0,0 0 0,-1 1 0,1-1 0,0 0 0,-1 0 0,1 0 0,0-1 0,-1 1 0,1 0 0,0-1 0,-1 1 0,1-1 0,0 1 0,1-2 0,3-1 0,-1 0 0,0 0 0,0-1 0,0 0 0,-1 0 0,1 0 0,-1 0 0,0-1 0,0 1 0,-1-1 0,7-11 0,0-4 0,16-42 0,-2 2 0,25-54 0,-19 39 0,-23 55 0,-1 0 0,0 0 0,3-25 0,9-36 0,67-176 0,-35 78 0,44-90-1365,-86 247-5461</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47:07.085"/>
    </inkml:context>
    <inkml:brush xml:id="br0">
      <inkml:brushProperty name="width" value="0.05" units="cm"/>
      <inkml:brushProperty name="height" value="0.05" units="cm"/>
    </inkml:brush>
  </inkml:definitions>
  <inkml:trace contextRef="#ctx0" brushRef="#br0">1 309 24575,'9'1'0,"-1"1"0,1 0 0,-1 0 0,0 0 0,0 1 0,0 0 0,0 1 0,0 0 0,10 7 0,32 14 0,-16-13-114,114 34 362,-133-42-415,-1-2 1,0 1-1,1-2 1,-1 0-1,1-1 1,-1 0-1,1-1 1,18-4-1,-11-1-6659</inkml:trace>
  <inkml:trace contextRef="#ctx0" brushRef="#br0" timeOffset="277.08">224 10 24575,'0'0'0,"1"-1"0,-1 1 0,0 0 0,0-1 0,0 1 0,0-1 0,0 1 0,0 0 0,0-1 0,1 1 0,-1-1 0,0 1 0,0 0 0,1-1 0,-1 1 0,0 0 0,0-1 0,1 1 0,-1 0 0,0-1 0,1 1 0,-1 0 0,1 0 0,-1-1 0,0 1 0,1 0 0,-1 0 0,1 0 0,-1 0 0,0 0 0,1-1 0,20 1 0,17 10 0,-20-2 0,0 0 0,21 16 0,18 8 0,-15-13-682,76 25-1,-91-37-6143</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47:04.488"/>
    </inkml:context>
    <inkml:brush xml:id="br0">
      <inkml:brushProperty name="width" value="0.05" units="cm"/>
      <inkml:brushProperty name="height" value="0.05" units="cm"/>
    </inkml:brush>
  </inkml:definitions>
  <inkml:trace contextRef="#ctx0" brushRef="#br0">3589 375 24575,'2'90'0,"-5"95"0,-1-151 0,-2-1 0,-11 34 0,-5 23 0,1 5 0,12-62 0,2 1 0,1 0 0,-2 45 0,5-47 0,-1 1 0,-1-1 0,-2 0 0,-1 0 0,-22 54 0,22-72 0,1-13 0,-4-26 0,8 17 0,-11-30 0,0 3 0,3-1 0,-14-63 0,22 83 0,-2-1 0,1 1 0,-8-15 0,-11-38 0,17 47 0,-1-1 0,-18-34 0,13 30 0,9 20 0,0-1 0,-1 1 0,0 0 0,-9-11 0,12 17 0,0 0 0,1 0 0,-1 0 0,1 1 0,-1-1 0,0 0 0,1 0 0,-1 1 0,0-1 0,0 0 0,0 1 0,0-1 0,1 1 0,-1-1 0,0 1 0,0 0 0,0-1 0,0 1 0,0 0 0,0-1 0,0 1 0,0 0 0,0 0 0,0 0 0,0 0 0,0 0 0,0 0 0,0 0 0,0 1 0,0-1 0,0 0 0,0 0 0,0 1 0,0-1 0,0 1 0,0-1 0,0 1 0,0-1 0,0 1 0,1-1 0,-1 1 0,0 0 0,0 0 0,1-1 0,-1 1 0,0 0 0,1 0 0,-2 1 0,-5 11 0,0 1 0,-10 24 0,-4 8 0,5-10 0,-22 72 0,14-36 0,-42 89 0,56-126-682,-10 67-1,17-81-6143</inkml:trace>
  <inkml:trace contextRef="#ctx0" brushRef="#br0" timeOffset="663.25">2941 524 24575,'-1'1'0,"-1"-1"0,1 1 0,-1 0 0,1 0 0,0-1 0,-1 1 0,1 0 0,0 0 0,0 0 0,0 0 0,0 0 0,0 0 0,0 1 0,0-1 0,0 0 0,0 0 0,0 1 0,0 1 0,-15 29 0,14-28 0,-38 81 0,-58 148 0,68-150 0,-14 48 0,35-98 0,-1-1 0,-1 0 0,-27 51 0,37-88 0,-1-1 0,1 0 0,0 1 0,1-1 0,0-7 0,0-23 0,2 8 0,-2 1 0,-1 0 0,-1 0 0,-1-1 0,-2 2 0,-8-32 0,-5-7 0,15 47 0,-2 1 0,0 0 0,-1 0 0,-8-17 0,13 34 0,1-1 0,0 0 0,0 1 0,-1-1 0,1 1 0,0-1 0,-1 0 0,1 1 0,0-1 0,-1 1 0,1-1 0,-1 1 0,1-1 0,-1 1 0,1 0 0,-1-1 0,1 1 0,-1 0 0,1-1 0,-1 1 0,0 0 0,1 0 0,-1-1 0,1 1 0,-1 0 0,0 0 0,1 0 0,-1 0 0,0 0 0,1 0 0,-1 0 0,0 0 0,1 0 0,-1 0 0,0 0 0,1 0 0,-1 1 0,1-1 0,-1 0 0,0 0 0,1 1 0,-1-1 0,1 0 0,-1 1 0,1-1 0,-1 0 0,1 1 0,-1-1 0,1 1 0,-1-1 0,1 1 0,0-1 0,-1 1 0,1-1 0,0 1 0,-1 0 0,1 0 0,-20 40 0,18-37 0,-120 273-1365,111-256-5461</inkml:trace>
  <inkml:trace contextRef="#ctx0" brushRef="#br0" timeOffset="943.58">2219 400 24575,'-2'0'0,"0"0"0,0 1 0,0-1 0,0 1 0,1 0 0,-1 0 0,0-1 0,1 1 0,-1 0 0,1 0 0,-1 0 0,1 1 0,-1-1 0,1 0 0,0 1 0,-1-1 0,1 1 0,0-1 0,-2 4 0,-18 36 0,17-32 0,-81 209 0,35-81 0,-25 89 0,-15 34 0,87-251-273,-1 1 0,2 0 0,0-1 0,-2 14 0,2-4-6553</inkml:trace>
  <inkml:trace contextRef="#ctx0" brushRef="#br0" timeOffset="1557.85">1123 1 24575,'11'0'0,"0"1"0,0 1 0,0 0 0,0 0 0,-1 1 0,16 6 0,61 33 0,-40-18 0,-19-10 0,0 1 0,-1 1 0,43 35 0,-57-41 0,-2 1 0,1 0 0,-2 1 0,1 0 0,-2 1 0,0 0 0,0 0 0,-1 1 0,8 20 0,-13-26 0,0 0 0,-1 0 0,0 1 0,-1-1 0,0 1 0,0 0 0,0-1 0,-1 1 0,-1-1 0,0 1 0,-2 11 0,2-15 0,0-1 0,0 1 0,-1-1 0,1 0 0,-1 1 0,0-1 0,-1 0 0,1 0 0,-1 0 0,1 0 0,-1-1 0,0 1 0,-1-1 0,1 0 0,-1 1 0,1-1 0,-1-1 0,0 1 0,0-1 0,0 1 0,0-1 0,-6 2 0,-157 38 0,157-40 0,-31 4 0,32-5 0,0 0 0,0 1 0,0-1 0,0 2 0,-15 5 0,21-6 0,0 0 0,1-1 0,-1 1 0,0 0 0,1 0 0,0 1 0,-1-1 0,1 0 0,0 1 0,0-1 0,1 1 0,-1 0 0,0 0 0,1-1 0,0 1 0,0 0 0,0 0 0,0 0 0,0 1 0,0-1 0,0 3 0,0 9 0,1-1 0,0 0 0,1 1 0,0-1 0,2 0 0,-1 0 0,2 0 0,0 0 0,7 17 0,-5-12 0,0-1 0,-1 1 0,-1 1 0,2 22 0,-4-21 0,2-1 0,-1 1 0,2-1 0,9 23 0,-3-8 0,-7-23 0,-1 0 0,-1 0 0,0 0 0,-1 0 0,1 24 0,-2-33 0,0 0 0,-1 0 0,1 0 0,0 0 0,-1-1 0,1 1 0,-1 0 0,0 0 0,0-1 0,0 1 0,0 0 0,-1-1 0,1 0 0,-1 1 0,1-1 0,-1 0 0,0 1 0,0-1 0,0 0 0,0 0 0,0-1 0,-1 1 0,1 0 0,0-1 0,-1 1 0,1-1 0,-1 0 0,0 0 0,1 0 0,-5 1 0,-10 1 0,-1-2 0,1 0 0,0 0 0,0-2 0,0 0 0,0-1 0,0-1 0,0 0 0,0-2 0,-30-11 0,-3-6 0,2-2 0,-50-33 0,96 55 0,-60-27 130,20 11-1625,26 9-5331</inkml:trace>
  <inkml:trace contextRef="#ctx0" brushRef="#br0" timeOffset="2143.4">3 300 24575,'0'37'0,"-1"0"0,6 47 0,-3-72 0,0 0 0,1 0 0,0 0 0,1 0 0,0 0 0,1-1 0,10 19 0,3 5 0,-1 1 0,-2 1 0,19 70 0,8 21 0,-28-87 0,13 60 0,-4-9 0,10 42 0,-29-115 0,0-1 0,0 22 0,-4-35 0,1-1 0,-1 0 0,0 0 0,0 1 0,-1-1 0,1 0 0,-1 0 0,0 0 0,0 0 0,0 0 0,-1 0 0,1 0 0,-1 0 0,0 0 0,-5 6 0,5-8 0,0-1 0,0 1 0,-1-1 0,1 0 0,-1 1 0,1-1 0,-1 0 0,1-1 0,-1 1 0,1 0 0,-1-1 0,0 0 0,1 1 0,-1-1 0,0 0 0,1 0 0,-1 0 0,0-1 0,0 1 0,1-1 0,-1 1 0,1-1 0,-1 0 0,1 0 0,-1 0 0,1-1 0,-1 1 0,-1-2 0,-10-5 0,1-1 0,0 0 0,-16-14 0,29 22 0,-11-7 0,1-2 0,1 1 0,-1-2 0,2 1 0,-1-1 0,1 0 0,1-1 0,0 0 0,1 0 0,0 0 0,1-1 0,0 0 0,1 0 0,0 0 0,1-1 0,1 1 0,-2-27 0,4-13 0,4-129 0,-2 169 0,0 0 0,1 0 0,1 1 0,0-1 0,0 1 0,1 0 0,1 0 0,0 0 0,0 1 0,2 0 0,12-16 0,0 3 0,2 0 0,1 1 0,40-30 0,62-28 0,-25 19 0,-74 43-118,-1 1-90,0 0 0,1 2 0,0 1 1,1 1-1,40-14 0,-44 22-6618</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47:15.406"/>
    </inkml:context>
    <inkml:brush xml:id="br0">
      <inkml:brushProperty name="width" value="0.05" units="cm"/>
      <inkml:brushProperty name="height" value="0.05" units="cm"/>
    </inkml:brush>
  </inkml:definitions>
  <inkml:trace contextRef="#ctx0" brushRef="#br0">126 502 24575,'0'-2'0,"0"0"0,1 0 0,0-1 0,-1 1 0,1 0 0,0 0 0,0 0 0,0 0 0,1 0 0,-1 0 0,0 0 0,1 0 0,-1 1 0,3-3 0,27-24 0,-22 21 0,224-215 0,-97 87 0,-69 66 0,-67 69 0,1-1 0,-1 1 0,0 0 0,0 0 0,0 0 0,0 0 0,0 0 0,0 0 0,0 0 0,0-1 0,1 1 0,-1 0 0,0 0 0,0 0 0,0 0 0,0 0 0,0 0 0,1 0 0,-1 0 0,0 0 0,0 0 0,0 0 0,0 0 0,0 0 0,1 0 0,-1 0 0,0 0 0,0 0 0,0 0 0,0 0 0,0 0 0,1 0 0,-1 0 0,0 0 0,0 0 0,0 0 0,0 1 0,0-1 0,0 0 0,1 0 0,-1 0 0,0 0 0,0 0 0,0 0 0,0 0 0,0 0 0,0 1 0,0-1 0,3 11 0,-3 16 0,0-26 0,0 108 0,-5 65 0,1-142 0,-16 60 0,12-66 0,2 1 0,1 1 0,-3 39 0,10 157-1365,-2-203-5461</inkml:trace>
  <inkml:trace contextRef="#ctx0" brushRef="#br0" timeOffset="432.96">848 378 24575,'1'-4'0,"1"1"0,0 0 0,-1 0 0,1 0 0,1 0 0,-1 0 0,0 0 0,1 0 0,-1 1 0,1-1 0,4-2 0,8-10 0,63-90 0,7-11 0,-84 114 0,0 1 0,0 0 0,0-1 0,0 1 0,1 0 0,-1 0 0,0-1 0,1 1 0,-1 0 0,0 0 0,1 1 0,-1-1 0,1 0 0,0 0 0,-1 1 0,1-1 0,2 0 0,-3 1 0,0 1 0,0-1 0,-1 0 0,1 1 0,0-1 0,-1 0 0,1 1 0,0-1 0,-1 1 0,1-1 0,-1 1 0,1-1 0,0 1 0,-1 0 0,0-1 0,1 1 0,-1 0 0,1-1 0,-1 1 0,0 0 0,1-1 0,-1 1 0,0 0 0,0 0 0,1 1 0,1 9 0,-1 0 0,0 0 0,-1 22 0,0-28 0,-4 507-406,4-419-553,0-72-5867</inkml:trace>
  <inkml:trace contextRef="#ctx0" brushRef="#br0" timeOffset="1134.55">2143 5 24575,'151'0'0,"-214"-2"0,37 0 0,0 1 0,1 2 0,-1 0 0,0 2 0,-35 7 0,35 1 0,0 1 0,1 1 0,0 1 0,1 1 0,1 1 0,0 1 0,-29 28 0,26-23 0,11-9 0,0 1 0,-21 24 0,32-33 0,0 0 0,0 1 0,1-1 0,0 1 0,0 0 0,0 0 0,1 0 0,0 0 0,0 0 0,1 0 0,0 1 0,-1 8 0,1-5 0,1 0 0,0-1 0,0 1 0,1 0 0,0 0 0,1 0 0,0 0 0,1-1 0,0 1 0,0-1 0,1 0 0,0 0 0,1 0 0,0 0 0,0-1 0,1 0 0,0 0 0,1 0 0,0-1 0,0 0 0,0 0 0,1-1 0,0 0 0,8 5 0,-7-5 0,0 1 0,0 0 0,-1 0 0,0 1 0,-1 0 0,1 1 0,-2 0 0,1 0 0,-1 0 0,7 15 0,-11-20 0,-1 0 0,1 1 0,-1-1 0,0 1 0,0-1 0,0 1 0,-1 0 0,0-1 0,0 1 0,0-1 0,0 1 0,-1 0 0,0-1 0,1 1 0,-2-1 0,1 1 0,-1-1 0,1 0 0,-1 1 0,0-1 0,-1 0 0,1 0 0,-1 0 0,1-1 0,-1 1 0,0-1 0,-6 5 0,3-2 0,-1 0 0,0-1 0,0 0 0,0-1 0,-1 0 0,0 0 0,1 0 0,-1-1 0,-1 0 0,-8 1 0,-12 3 0,-49 3 0,48-7 0,-34 7 0,-4 8 0,26-6 0,-49 7 0,62-14 27,-44 15-1,27-7-1444,24-8-5408</inkml:trace>
  <inkml:trace contextRef="#ctx0" brushRef="#br0" timeOffset="1874.66">3164 5 24575,'-23'0'0,"-13"-1"0,-46 7 0,70-5 0,-1 2 0,1 0 0,-1 0 0,1 1 0,0 1 0,1 0 0,-15 8 0,-2 4 0,1 1 0,1 1 0,1 2 0,-43 44 0,18-11 0,-66 77 0,97-106 0,0 1 0,2 1 0,-22 45 0,-57 131 0,76-158 0,6-14 0,-14 46 0,21-55 0,-1 0 0,-13 22 0,14-30 0,0-1 0,1 1 0,1 1 0,0-1 0,1 1 0,0 0 0,-1 21 0,-5 45 0,5-55 0,-1 40 0,6-64 0,0 0 0,0 0 0,0 0 0,0 0 0,1 0 0,-1 0 0,1 0 0,-1 0 0,1 0 0,0 0 0,-1-1 0,1 1 0,0 0 0,0 0 0,1-1 0,-1 1 0,0 0 0,0-1 0,1 1 0,-1-1 0,1 0 0,1 2 0,0-1 0,0-1 0,1 1 0,-1-1 0,1 0 0,-1 0 0,1 0 0,-1 0 0,1-1 0,-1 1 0,1-1 0,5 0 0,2-1 0,-1 0 0,1-1 0,-1 0 0,1 0 0,-1-1 0,0-1 0,17-8 0,-14 5 0,-1-2 0,0 0 0,0 0 0,0-1 0,12-15 0,47-62 0,-47 55 0,-14 18 0,-1 0 0,-1 0 0,-1-1 0,0 0 0,0 0 0,-2-1 0,0 1 0,-1-1 0,4-24 0,-4 8 0,-1 0 0,-2-1 0,-5-59 0,3 88 0,1 1 0,0 0 0,-1-1 0,0 1 0,0 0 0,0 0 0,0-1 0,-1 1 0,1 0 0,-1 0 0,0 0 0,0 1 0,0-1 0,0 0 0,0 1 0,-1-1 0,1 1 0,-5-4 0,1 3 0,1 0 0,-1 1 0,1-1 0,-1 1 0,0 0 0,1 1 0,-1-1 0,0 1 0,-11-1 0,-6 2 0,1 1 0,0 0 0,0 2 0,-38 9 0,52-11 0,1 1 0,-1 1 0,1-1 0,0 1 0,0 1 0,0-1 0,0 1 0,1 0 0,0 1 0,0-1 0,-8 8 0,10-7 0,1-1 0,-1 1 0,1 0 0,-1 0 0,2 1 0,-1-1 0,0 1 0,1-1 0,0 1 0,0 0 0,1 0 0,0 0 0,0-1 0,0 12 0,1 58-1365,1-53-5461</inkml:trace>
  <inkml:trace contextRef="#ctx0" brushRef="#br0" timeOffset="2348.63">1 1424 24575,'27'10'-355,"1"0"-1,0-2 1,0-1-1,1-2 0,0 0 1,35 0-1,35 6-283,448 56-1356,-271-37 1295,103 1-2816,-130-13 1004,658 2 1413,-596-23 815,542 3 1793,-812 0 2025</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47:22.079"/>
    </inkml:context>
    <inkml:brush xml:id="br0">
      <inkml:brushProperty name="width" value="0.05" units="cm"/>
      <inkml:brushProperty name="height" value="0.05" units="cm"/>
    </inkml:brush>
  </inkml:definitions>
  <inkml:trace contextRef="#ctx0" brushRef="#br0">0 220 24575,'4'-2'0,"0"0"0,0 0 0,0-1 0,0 0 0,-1 0 0,1 0 0,-1 0 0,0 0 0,0-1 0,0 1 0,3-7 0,1 2 0,32-44 0,-28 37 0,0-1 0,1 1 0,0 1 0,1 0 0,1 1 0,16-13 0,-29 26 0,-1-1 0,1 1 0,0-1 0,-1 1 0,1 0 0,-1-1 0,1 1 0,0-1 0,-1 1 0,1 0 0,0 0 0,0-1 0,-1 1 0,1 0 0,0 0 0,0 0 0,-1 0 0,1 0 0,0 0 0,0 0 0,-1 0 0,1 0 0,0 0 0,0 1 0,-1-1 0,1 0 0,0 0 0,-1 1 0,1-1 0,0 0 0,-1 1 0,2 0 0,-1 0 0,0 1 0,0 0 0,-1-1 0,1 1 0,0 0 0,-1-1 0,1 1 0,-1 0 0,0 0 0,1 0 0,-1-1 0,0 5 0,-1 4 0,1 0 0,-1-1 0,-5 20 0,-8 15 0,7-27 0,1 2 0,1-1 0,0 0 0,-1 24 0,0 5 0,-2 0 0,-16 52 0,14-61 0,1 0 0,1 1 0,-3 77 0,11-100 0,0 1 0,-1 0 0,0-1 0,-1 1 0,-1-1 0,-1 1 0,-8 21 0,0 0 0,-13 56 0,20-73 0,3-14 20,1-1 0,0 0 0,0 1 0,1-1 0,0 10 0,0-14-85,0 0 1,0 0-1,1 0 1,-1-1-1,1 1 1,-1 0-1,1 0 0,0-1 1,0 1-1,0 0 1,0-1-1,0 1 1,0-1-1,0 1 0,0-1 1,1 0-1,-1 1 1,0-1-1,1 0 1,-1 0-1,1 0 1,3 2-1,10 3-6761</inkml:trace>
  <inkml:trace contextRef="#ctx0" brushRef="#br0" timeOffset="795.57">1494 296 24575,'-400'0'0,"393"-1"0,0 2 0,0-1 0,-1 1 0,1 0 0,0 0 0,0 1 0,1 0 0,-1 0 0,0 1 0,1 0 0,-1 0 0,-7 5 0,11-6 0,1 1 0,-1-1 0,1 1 0,-1-1 0,1 1 0,0 0 0,0 0 0,0 0 0,1 0 0,-1 0 0,1 0 0,-1 1 0,1-1 0,0 0 0,1 1 0,-1-1 0,0 1 0,1-1 0,0 1 0,0-1 0,0 1 0,0-1 0,0 1 0,1-1 0,0 1 0,1 5 0,4 8 0,-1 0 0,2 0 0,1-1 0,0 0 0,0-1 0,2 0 0,0 0 0,14 16 0,107 102 0,-80-84 0,-30-31 0,0-2 0,0-1 0,42 23 0,-22-15 0,15 4 0,-56-27 0,0 0 0,1 0 0,-1 0 0,0 1 0,0-1 0,1 0 0,-1 0 0,0 0 0,0 0 0,0 1 0,1-1 0,-1 0 0,0 0 0,0 1 0,0-1 0,0 0 0,1 0 0,-1 1 0,0-1 0,0 0 0,0 0 0,0 1 0,0-1 0,0 0 0,0 1 0,0-1 0,0 0 0,0 0 0,0 1 0,0-1 0,0 0 0,0 0 0,0 1 0,0-1 0,0 0 0,0 1 0,-1-1 0,-10 8 0,-16-1 0,-38 4 0,32-4 0,1-2 0,-45 1 0,-1019-7-1863,1075 1-4465</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04-27T17:47:23.586"/>
    </inkml:context>
    <inkml:brush xml:id="br0">
      <inkml:brushProperty name="width" value="0.05" units="cm"/>
      <inkml:brushProperty name="height" value="0.05" units="cm"/>
    </inkml:brush>
  </inkml:definitions>
  <inkml:trace contextRef="#ctx0" brushRef="#br0">3441 1396 24575,'18'-2'0,"-1"0"0,0-1 0,1-1 0,25-9 0,-8 2 0,16-5 0,-26 8 0,-1 1 0,29-4 0,145-33-1365,-176 41-5461</inkml:trace>
  <inkml:trace contextRef="#ctx0" brushRef="#br0" timeOffset="279.27">3789 1072 24575,'5'0'0,"5"0"0,5 0 0,5 0 0,3 0 0,1 0 0,2 0 0,0 0 0,0 0 0,-1 0 0,1 0 0,-1 0 0,0 0 0,-4 0-8191</inkml:trace>
  <inkml:trace contextRef="#ctx0" brushRef="#br0" timeOffset="871.69">2744 274 24575,'-2'34'-49,"-2"-1"0,-1 0 0,-11 43 0,-6 29-749,-22 86 998,27-127-188,2 0-12,8-31 0,-1 0 0,-20 49 0,14-44 309,2-1 0,-10 49 0,15-54-454,3-30 145,-1-9 0,-3-11 0,-7-46 0,9 35 0,-1 1 0,-17-44 0,7 21 0,14 40 0,0 0 0,-1 0 0,0 0 0,-1 1 0,0 0 0,-8-13 0,12 23 0,1-1 0,-1 0 0,1 0 0,-1 0 0,1 0 0,-1 1 0,0-1 0,1 0 0,-1 1 0,0-1 0,0 0 0,0 1 0,1-1 0,-1 1 0,0-1 0,0 1 0,0 0 0,0-1 0,0 1 0,0 0 0,0 0 0,0-1 0,0 1 0,0 0 0,0 0 0,0 0 0,0 0 0,0 0 0,0 0 0,0 1 0,0-1 0,0 0 0,0 0 0,1 1 0,-1-1 0,0 1 0,0-1 0,0 1 0,0-1 0,0 1 0,1-1 0,-1 1 0,0 0 0,0-1 0,1 1 0,-1 0 0,1 0 0,-1-1 0,0 1 0,1 0 0,0 0 0,-1 2 0,-5 7 0,1 0 0,0 1 0,-6 19 0,6-14 0,-2 3-455,1-1 0,-5 24 0,7-19-6371</inkml:trace>
  <inkml:trace contextRef="#ctx0" brushRef="#br0" timeOffset="1340.14">2295 399 24575,'-1'15'0,"-1"1"0,0-1 0,-1-1 0,-1 1 0,-1 0 0,0-1 0,-10 20 0,8-18 0,0 0 0,2 0 0,-1 1 0,2 0 0,-3 21 0,1 8 0,-2 0 0,-3 0 0,-1-1 0,-2 0 0,-2-1 0,-25 48 0,34-76 0,0-4 0,1 1 0,0 0 0,1 0 0,1 0 0,-5 24 0,-9-122 0,14 48 0,-27-158 0,30 190 0,-1-1 0,1 1 0,-1 0 0,0 0 0,0 0 0,-1 1 0,0-1 0,1 1 0,-6-6 0,7 9 0,0 0 0,0 0 0,0 0 0,0 0 0,0 0 0,0 0 0,-1 1 0,1-1 0,0 0 0,0 1 0,-1-1 0,1 1 0,-1-1 0,1 1 0,0 0 0,-1 0 0,1-1 0,-1 1 0,1 0 0,-1 0 0,1 1 0,0-1 0,-1 0 0,1 0 0,-1 1 0,1-1 0,0 0 0,-1 1 0,1 0 0,0-1 0,-1 1 0,1 0 0,0 0 0,0-1 0,0 1 0,0 0 0,0 0 0,0 0 0,-2 2 0,-11 13 0,1 1 0,1 0 0,0 0 0,1 1 0,-16 36 0,4-10 0,16-30-92,-14 24-332,1 1-1,-22 65 1,36-84-6402</inkml:trace>
  <inkml:trace contextRef="#ctx0" brushRef="#br0" timeOffset="1589.06">1673 649 24575,'-1'0'0,"0"0"0,0 1 0,-1-1 0,1 1 0,0-1 0,0 1 0,0 0 0,0-1 0,0 1 0,1 0 0,-1 0 0,0 0 0,0 0 0,0 0 0,1 0 0,-1 0 0,0 0 0,1 0 0,-1 0 0,0 1 0,-11 26 0,11-24 0,-67 177 0,40-102 0,20-53 0,-1-1 0,-20 40 0,23-52 0,1 0 0,0 1 0,1-1 0,0 1 0,-3 28 0,4-24 0,-1 0 0,-10 33 0,7-34-1365,1-2-5461</inkml:trace>
  <inkml:trace contextRef="#ctx0" brushRef="#br0" timeOffset="2131.44">977 0 24575,'12'0'0,"12"0"0,36 4 0,-52-2 0,-1-1 0,0 1 0,1 0 0,-1 0 0,0 1 0,-1 0 0,1 1 0,0-1 0,6 6 0,106 65 0,-14-8 0,-102-65 0,-1 1 0,0-1 0,0 1 0,1 0 0,-1-1 0,0 1 0,-1 0 0,1 0 0,0 0 0,-1 1 0,1-1 0,-1 0 0,1 1 0,-1-1 0,0 1 0,0-1 0,0 1 0,-1-1 0,1 1 0,-1 0 0,1-1 0,-1 4 0,0-4 0,-1 1 0,0-1 0,0 1 0,0-1 0,0 1 0,0-1 0,0 0 0,-1 1 0,1-1 0,-1 0 0,0 0 0,1 0 0,-1 0 0,0 0 0,0-1 0,0 1 0,-1-1 0,1 1 0,0-1 0,-1 0 0,1 1 0,-3 0 0,-19 9 0,1-2 0,1 2 0,1 0 0,-1 2 0,2 0 0,0 1 0,-20 19 0,25-18 0,0 0 0,1 1 0,-13 20 0,23-29 0,-1 1 0,1 0 0,1 1 0,0-1 0,0 0 0,0 1 0,1 0 0,0 0 0,1 0 0,-1 9 0,1-1 0,1 0 0,0 0 0,2 0 0,0 0 0,0-1 0,2 1 0,0-1 0,1 1 0,0-1 0,1-1 0,1 1 0,1-1 0,0 0 0,1-1 0,0 0 0,1 0 0,1-1 0,0 0 0,19 15 0,-27-25 0,-1-1 0,1 1 0,0-1 0,-1 1 0,1 0 0,-1 0 0,0 0 0,0 0 0,0 1 0,0-1 0,-1 0 0,3 8 0,-4-10 0,0 1 0,0 0 0,-1 0 0,1 0 0,0 0 0,-1-1 0,0 1 0,1 0 0,-1-1 0,0 1 0,0 0 0,0-1 0,0 1 0,0-1 0,0 1 0,0-1 0,0 0 0,-1 1 0,1-1 0,-1 0 0,1 0 0,-1 0 0,1 0 0,-1 0 0,0 0 0,1 0 0,-4 0 0,-21 11 0,-1-1 0,0-1 0,-1-2 0,0-1 0,0-1 0,-1-1 0,1-1 0,-1-2 0,-48-2 0,59 0 0,-1 2 0,1 1 0,-19 4 0,16-2 0,1-2 0,-23 2 0,-106-6-1365,128 1-5461</inkml:trace>
  <inkml:trace contextRef="#ctx0" brushRef="#br0" timeOffset="2581.02">129 449 24575,'9'0'0,"0"0"0,0 1 0,-1 0 0,1 0 0,-1 1 0,1 0 0,-1 1 0,0 0 0,0 0 0,0 1 0,11 6 0,-14-6 0,1 0 0,-1 1 0,0-1 0,0 1 0,-1 0 0,1 0 0,-1 1 0,0-1 0,-1 1 0,1 0 0,-1 0 0,0 0 0,-1 0 0,4 14 0,3 18 0,-3 0 0,-1 1 0,-2 0 0,-2 59 0,-20 133 0,11-163 0,3-37 0,-17 59 0,2-13 0,14-56 0,-1 0 0,-1-1 0,0 0 0,-15 24 0,5-10 0,16-30 0,-35 63 0,34-61 0,-1 0 0,0-1 0,-1 1 0,1-1 0,-1 0 0,0 0 0,0-1 0,-10 7 0,13-10 0,0 0 0,0 0 0,0 0 0,0 0 0,0 0 0,0-1 0,0 1 0,0-1 0,0 1 0,0-1 0,0 0 0,0 0 0,0 0 0,0 0 0,0 0 0,-1-1 0,1 1 0,0-1 0,0 1 0,0-1 0,0 0 0,0 1 0,0-1 0,1 0 0,-1 0 0,0-1 0,0 1 0,1 0 0,-1-1 0,1 1 0,-1 0 0,1-1 0,-1 0 0,1 1 0,0-1 0,0 0 0,0 0 0,-2-3 0,-1-3 0,1 0 0,0 0 0,0 0 0,0-1 0,1 1 0,1-1 0,-1 1 0,1-11 0,0-7 0,1 0 0,4-26 0,-2 41 0,0 0 0,0 0 0,1 0 0,1 0 0,0 1 0,0 0 0,9-15 0,20-27-121,2 1 0,2 2 0,3 1-1,57-55 1,-15 21-487,-50 47 164,2 1 0,42-32-1,20-8 798,-46 33-356,2 2-1,2 3 0,80-41 1,91-38 331,19-7 43,-166 81-479,-60 30-6466</inkml:trace>
  <inkml:trace contextRef="#ctx0" brushRef="#br0" timeOffset="6368.56">129 2018 24575,'73'-1'0,"79"3"0,-144-1 0,-1 1 0,1-1 0,-1 2 0,1-1 0,-1 1 0,0 0 0,0 1 0,-1 0 0,1 0 0,-1 0 0,0 1 0,0-1 0,0 2 0,0-1 0,-1 1 0,0-1 0,0 1 0,-1 1 0,0-1 0,0 1 0,0 0 0,-1 0 0,0 0 0,0 0 0,-1 0 0,1 1 0,-2-1 0,1 1 0,-1-1 0,0 14 0,-4 135 0,1-134 0,0-1 0,-2 1 0,-1-1 0,-1 0 0,-9 23 0,-53 124 0,35-74 83,23-63-807,-26 55 0,28-70-6102</inkml:trace>
  <inkml:trace contextRef="#ctx0" brushRef="#br0" timeOffset="6801.33">304 2491 24575,'399'0'-1365,"-378"0"-5461</inkml:trace>
  <inkml:trace contextRef="#ctx0" brushRef="#br0" timeOffset="7467.46">977 2018 24575,'3'-3'0,"1"1"0,-1-1 0,1 1 0,0 0 0,0 0 0,0 0 0,0 1 0,1-1 0,-1 1 0,0 0 0,1 0 0,4 0 0,55-1 0,-55 4 0,0-1 0,0 2 0,0-1 0,0 1 0,0 0 0,0 1 0,-1 0 0,1 1 0,-1-1 0,-1 2 0,1-1 0,-1 1 0,1 0 0,7 10 0,-4-5 0,-1 0 0,0 1 0,-1 1 0,0-1 0,-1 1 0,-1 1 0,0-1 0,5 17 0,-6-6 0,-2 0 0,0 0 0,-2 0 0,-1 0 0,-1 0 0,-3 35 0,0 14 0,2-58 0,0 0 0,-1 0 0,-1 1 0,0-1 0,-2-1 0,-6 19 0,-44 84 0,17-39 0,36-75 0,-10 23 0,0 1 0,2 0 0,-10 46 0,17-61-111,-22 99-1143,18-90-5572</inkml:trace>
  <inkml:trace contextRef="#ctx0" brushRef="#br0" timeOffset="7978.27">1200 2341 24575,'4'0'0,"6"0"0,5 0 0,5 0 0,3 0 0,1 0 0,2 0 0,0 0 0,0 0 0,0 0 0,-1 0 0,1 0 0,-1 0 0,0 0 0,-1 0 0,-3 0-8191</inkml:trace>
  <inkml:trace contextRef="#ctx0" brushRef="#br0" timeOffset="8533.5">1648 2964 24575,'0'4'0,"-4"6"0,-6 5 0,-5 5 0,0-1-8191</inkml:trace>
  <inkml:trace contextRef="#ctx0" brushRef="#br0" timeOffset="9322.22">2121 2241 24575,'-3'5'0,"0"-1"0,0 1 0,1 0 0,-1 0 0,1 0 0,0 0 0,0 0 0,-1 10 0,-8 18 0,3-15 0,-53 127 0,51-114 0,-2 5 0,-14 72 0,4-7 0,14-75 0,2 0 0,1 0 0,-3 44 0,8-65 0,0 3 0,0 0 0,0-1 0,0 1 0,1 0 0,3 14 0,-3-20 0,0 0 0,0 0 0,0 0 0,0 0 0,1 0 0,-1 0 0,0 0 0,1-1 0,-1 1 0,1 0 0,0-1 0,-1 1 0,1-1 0,0 1 0,0-1 0,0 0 0,0 0 0,0 0 0,0 0 0,1 0 0,-1-1 0,0 1 0,0-1 0,3 1 0,1 0 0,0 0 0,0 0 0,-1-1 0,1 1 0,0-2 0,0 1 0,0-1 0,-1 1 0,1-1 0,0-1 0,-1 1 0,1-1 0,-1 0 0,0-1 0,1 1 0,-1-1 0,0 0 0,-1 0 0,1-1 0,0 1 0,-1-1 0,0 0 0,0 0 0,0 0 0,0-1 0,-1 0 0,0 1 0,1-1 0,2-9 0,16-27 0,-9 17 0,-2-1 0,13-33 0,-2-1 0,-16 44 0,0-1 0,0 1 0,-2-1 0,0 1 0,3-27 0,-7-92 64,-1 70-1493,1 42-5397</inkml:trace>
  <inkml:trace contextRef="#ctx0" brushRef="#br0" timeOffset="10257.4">3042 2217 24575,'-6'1'0,"0"0"0,0 0 0,-1 0 0,1 1 0,0 0 0,0 1 0,1-1 0,-1 1 0,0 0 0,1 1 0,0-1 0,0 1 0,0 0 0,-6 6 0,-10 11 0,-30 39 0,48-57 0,-29 37 0,-82 107 0,93-116 0,1 1 0,-30 64 0,40-68 0,1 1 0,-6 34 0,-4 17 0,13-57 0,1 0 0,1 1 0,-2 42 0,8 76 0,1-47 0,-4-85 0,1-1 0,1 1 0,-1-1 0,2 1 0,-1-1 0,5 15 0,-4-21 0,-1-1 0,1 1 0,-1 0 0,1 0 0,0-1 0,0 1 0,0-1 0,0 0 0,1 0 0,-1 1 0,1-1 0,-1-1 0,1 1 0,0 0 0,-1-1 0,1 1 0,0-1 0,0 0 0,0 0 0,0 0 0,0 0 0,0-1 0,5 1 0,1 0 0,0 0 0,0 0 0,1-2 0,-1 1 0,0-1 0,0 0 0,1-1 0,-1 0 0,0 0 0,-1-1 0,1 0 0,0-1 0,9-5 0,-1-1 0,-1-1 0,-1 0 0,1-1 0,-2-1 0,19-20 0,-24 22 0,0-1 0,0 0 0,-2 0 0,1 0 0,-2-1 0,0 0 0,0-1 0,-1 1 0,-1-1 0,0 0 0,-1 0 0,0-1 0,-1 1 0,-1-1 0,0 1 0,-1-1 0,-3-19 0,3 31 0,0-1 0,-1 1 0,0 0 0,1-1 0,-1 1 0,-1 0 0,1-1 0,0 1 0,-1 0 0,1 0 0,-1 0 0,0 0 0,0 1 0,0-1 0,-1 0 0,1 1 0,-1-1 0,1 1 0,-1 0 0,0 0 0,0 0 0,0 0 0,0 1 0,0-1 0,0 1 0,0 0 0,0-1 0,-1 2 0,1-1 0,0 0 0,-1 1 0,1-1 0,-1 1 0,1 0 0,-1 0 0,1 0 0,0 1 0,-1-1 0,1 1 0,-1 0 0,1 0 0,0 0 0,0 0 0,-6 3 0,-15 9-682,-37 25-1,42-23-6143</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04-27T17:56:44.271"/>
    </inkml:context>
    <inkml:brush xml:id="br0">
      <inkml:brushProperty name="width" value="0.3" units="cm"/>
      <inkml:brushProperty name="height" value="0.6" units="cm"/>
      <inkml:brushProperty name="color" value="#FFFC00"/>
      <inkml:brushProperty name="tip" value="rectangle"/>
      <inkml:brushProperty name="rasterOp" value="maskPen"/>
      <inkml:brushProperty name="ignorePressure" value="1"/>
    </inkml:brush>
  </inkml:definitions>
  <inkml:trace contextRef="#ctx0" brushRef="#br0">7078 1780,'7'0,"-1"1,1 0,-1 1,12 4,20 3,-11-6,-21-3,-25 0,14 0,-343 1,-151-3,166-31,52 3,-685-26,193 46,468 13,216-5,-94 4,179-1,-1-1,1 1,0 0,0 0,0 1,0-1,0 1,0 0,0 0,0 0,1 0,-1 1,-5 5,8-7,0 0,0 1,-1-1,1 0,1 1,-1-1,0 1,0-1,0 1,1 0,-1-1,1 1,-1 0,1-1,0 1,0 0,0-1,0 1,0 0,0-1,0 1,0 0,1 0,-1-1,1 1,-1-1,1 1,0 0,-1-1,1 1,0-1,0 0,0 1,0-1,0 0,2 2,3 3,0-1,0 0,1 0,-1 0,1-1,0 0,1-1,-1 1,1-1,9 2,16 4,39 5,-24-6,26 8,382 73,4-30,356-28,2-31,-329-2,530-66,128-47,-970 110,-18 2,-139 0,0 0,31-9,-109 9,-36 4,-924-27,-131-56,534 41,249 15,-809 7,769 22,175-4,-242 2,375 7,1 4,-99 25,97-18,66-12,-42 14,63-17,0 1,0 0,1 1,-1 0,1 1,-15 11,25-17,-1 1,0-1,1 0,-1 1,1-1,-1 1,1 0,0-1,0 1,0 0,0 0,0 0,0 0,0 0,0 0,1 0,-1 0,1 0,0 0,-1 0,1 0,0 3,1-3,0 0,0 1,0-1,0 0,0 0,0 0,1 1,-1-1,1-1,0 1,-1 0,1 0,0 0,0-1,3 3,9 4,0-1,0 0,0-1,23 6,57 16,1-4,173 21,-216-40,310 22,-37-16,59 1,-96-11,450-4,-575-8,217-44,-18 2,-108 21,382-98,-625 127,11-2,1-1,-1-1,-1-1,1-1,31-19,-51 27,0 0,0 0,-1 0,1 0,-1-1,1 1,-1-1,1 1,-1-1,0 0,0 1,1-1,-1 0,-1 0,1 0,0 0,0 0,-1 0,1 0,-1 0,0 0,1-3,-2 3,1 0,-1 0,0 0,0 0,1 0,-1 1,0-1,-1 0,1 1,0-1,0 1,-1-1,1 1,-1-1,1 1,-1 0,0 0,0 0,1 0,-1 0,0 0,-2 0,-12-5,1 1,-1 1,1 0,-1 1,-25-1,-85 3,11 1,-1279-59,-811 60,1890 4,1 15,-555 106,647-87,-81 19,259-47,0 2,1 3,1 1,-68 38,106-52,-1-1,1 2,-1-1,1 0,0 1,0 0,1 0,-1 0,1 0,0 1,-4 7,6-10,0 0,0 0,1 1,-1-1,1 0,-1 1,1-1,0 0,0 1,0-1,0 1,1-1,-1 0,0 1,1-1,0 0,-1 0,1 1,0-1,0 0,1 0,-1 0,0 0,1 0,-1 0,1-1,-1 1,3 2,4 3,1-1,-1 0,1-1,0 1,0-2,0 1,1-1,0-1,13 4,16 2,44 4,-40-7,46 3,111-2,-20-1,738 8,-591-16,413-48,-5-60,-327 45,312-69,-459 81,104-34,-82 17,-204 52,96-35,-146 42,-1-1,-1-1,0-1,-1-2,0 0,37-33,-60 46,1 0,-1 0,0 0,0 0,-1-1,1 1,-1-1,0 0,0 1,0-1,0 0,0 0,-1 0,0-1,0 1,0 0,-1 0,1-1,-1 1,0 0,0 0,0-1,-1 1,1 0,-1-1,0 1,-1 0,1 0,-1 0,1 0,-1 0,0 0,-1 1,1-1,-1 1,1-1,-1 1,0 0,0 0,-1 0,-5-3,-7-4,-1 1,0 1,0 1,-1 1,-24-6,-97-14,13 3,-56-15,-1 8,-240-7,-377 29,467 11,298-3,-356 4,2 25,142 10,-290 85,420-91,-175 77,257-92,0 2,1 0,2 3,0 1,-35 34,62-53,1 0,0 0,0 0,0 1,1 0,0 0,0 0,0 0,1 0,0 0,0 1,1-1,0 1,0 0,0-1,1 1,0 0,0-1,1 1,0-1,2 11,-1-10,-1 0,1 0,0-1,1 1,0 0,0-1,0 0,1 1,0-1,0-1,0 1,1-1,0 1,0-1,0-1,1 1,0-1,0 0,12 7,196 61,-153-54,62 17,0-6,163 18,257-19,92-28,430-3,-529-34,-2-34,-48 6,395-84,-235-34,-530 139,-105 39,0 0,0-1,-1-1,1 0,-1 0,-1-1,16-16,-22 21,0 0,-1 0,0-1,0 1,0 0,0-1,-1 0,1 1,-1-1,0 0,0 0,0 0,0 1,-1-1,1 0,-1 0,0 0,-1 0,1 0,-1 0,-1-5,1 5,-1-1,0 1,-1-1,1 1,-1 0,0 0,0 0,0 0,0 0,-1 0,0 1,1 0,-1 0,0 0,-1 0,-4-2,-27-12,0 1,0 2,-2 2,1 1,-41-5,-198-17,155 22,7-1,-315-24,-894 10,809 24,-662 9,751 11,-626 108,466 1,317-65,-91 35,269-66,-162 82,172-73,-49 27,109-55,2 0,0 1,0 1,-21 22,35-32,1 0,-1 0,1 0,0 1,0-1,0 1,1 0,0-1,0 1,0 0,0 0,1 0,0 1,0-1,0 0,0 0,1 1,0-1,1 10,1-9,0 1,0-1,0 0,1 0,0-1,0 1,0-1,1 1,0-1,0 0,0 0,0-1,1 1,0-1,0 0,7 4,8 5,0-2,1 0,0-1,1-2,0 0,0-1,24 4,167 17,-105-18,805 41,-892-51,1469 6,-838-8,-648 2,873-25,-288-44,-245 25,459-83,-9-39,-745 156,304-73,408-152,-696 210,0-4,-2-1,107-72,-158 94,0-1,-1-1,0 1,-1-2,0 0,0 0,-1-1,-1 0,14-25,-19 31,-1 0,0 0,0 0,0-1,0 1,-1-1,0 1,-1-1,0 1,0-1,0 0,-1 1,1-1,-2 1,1-1,-1 1,0 0,0-1,-1 1,1 0,-1 0,-1 1,1-1,-6-6,-2 0,0 0,-1 1,0 0,0 1,-1 0,0 1,-1 0,0 1,-21-8,-17-4,-73-19,103 33,-203-50,-2 11,-422-30,-471 53,1045 22,-296-1,-281 3,488 6,0 8,1 6,-174 48,129-17,3 9,-366 166,487-189,-185 97,222-109,0 3,2 2,-58 53,91-74,1 0,1 0,-1 1,2 1,-15 24,19-27,1 0,0 0,1 0,0 1,0-1,1 1,1 0,0 0,0 12,1 1,1 47,0-66,0 1,0-1,1 1,0-1,0 1,0-1,0 0,1 0,0 0,4 5,-1-2,1 0,0-1,0 0,1 0,-1-1,2 0,13 8,0-4,0 0,25 6,-9-3,1-1,0-2,0-2,61 5,361-11,-230-4,-152 2,103 1,248-31,105-72,-6-28,-385 93,651-201,-584 170,553-223,-729 276,-1-2,0-1,-2-1,0-2,-1-1,-1-2,-2-1,32-34,-55 54,-1-1,0 0,0 0,0 0,-1 0,0 0,0-1,0 0,-1 1,0-1,0 0,-1 0,1-12,-2 14,0 0,0-1,-1 1,0 0,0 0,0 0,0 0,-1 0,0 0,0 0,-1 1,1-1,-1 1,0-1,0 1,0 0,-1 0,1 0,-5-3,-6-4,-1 1,0 0,0 1,-1 1,0 0,-1 1,1 1,-29-7,-14 1,-73-6,34 6,-512-46,-283 47,543 14,49-5,-402 8,517 7,-189 39,-178 66,515-108,1 1,0 3,0 0,2 3,0 1,1 1,0 2,2 1,-46 42,71-58,1 1,0 0,0 0,1 1,-1 0,2 0,-1 0,1 1,1-1,-1 1,-2 14,4-17,2-1,-1 0,0 1,1-1,0 0,0 1,1-1,-1 0,1 1,0-1,1 0,-1 0,1 0,0 0,0 0,1 0,0-1,-1 1,1-1,1 1,6 6,2-1,0 0,1-1,0 0,0-1,1 0,0-2,0 1,16 4,130 29,-82-23,103 22,288 23,191-27,-411-26,843 1,-664-12,-321 2,262-4,-2-30,-279 22,64-13,-134 21,0-1,0 0,-1-2,0 0,33-19,-48 24,1 0,0 1,-1-1,0 0,1 0,-1-1,0 1,0 0,0-1,0 1,-1-1,1 0,-1 1,1-1,-1 0,0 0,0 0,0 0,0 0,-1 0,1 0,-1 0,0 0,0 0,0-1,0 1,-1 0,1 0,-1 0,0 0,0 0,0 0,0 0,-3-5,0 1,-1 0,0-1,0 2,0-1,-1 0,0 1,0 0,-1 1,1-1,-1 1,-14-7,-94-44,-3 5,-168-48,21 12,-24-6,-883-187,785 201,-594-95,184 120,-1 45,699 8,-99 3,168 0,0 2,0 0,1 2,-42 15,61-18,0 1,0 1,1 0,-1 0,1 1,1 0,-1 1,1 0,0 0,-11 13,16-15,-1-1,1 1,0 0,1 0,-1 0,1 0,0 0,0 0,1 1,0-1,0 1,0-1,0 1,1-1,0 1,0 0,0-1,1 1,0-1,0 1,4 9,2 2,1 0,1 0,1-1,0 0,1 0,1-1,0-1,1 0,20 17,16 9,77 49,5-10,150 66,317 80,-507-196,207 65,413 73,-355-102,285 46,0-51,1-33,-636-27,573 3,-528-5,0-2,-1-2,0-3,74-23,-105 26,1-2,-2-1,1 0,-1-1,-1-1,0-1,0-1,19-18,-30 25,0-1,-1 0,1 0,-1 0,-1-1,1 0,-1 1,-1-2,5-12,-7 15,1-1,-1 1,-1-1,1 0,-1 1,-1-1,1 0,-1 0,0 1,0-1,-1 1,0-1,-5-11,0 5,0 0,-1 0,-1 1,0 0,-1 0,-20-19,-73-53,100 82,-38-27,0 2,-90-42,-98-23,105 44,-92-31,-235-54,-235-12,609 131,-680-103,166 83,-1 32,360 3,155-1,0 4,0 3,0 4,1 2,0 5,-92 33,134-39,-11 4,-78 40,111-50,0 2,0-1,1 2,0-1,1 1,0 1,0 0,1 0,0 1,-14 24,19-27,1 1,0-1,0 1,1 0,0 0,1 0,0 0,0 0,1 1,1 11,0-9,1 0,0 1,0-1,1 0,1-1,0 1,7 14,5-1,1 0,1 0,2-2,0 0,43 36,-19-25,1-2,2-2,56 26,-60-33,33 16,2-4,134 42,174 23,-184-51,25 1,2-11,274 13,193-46,-651-8,0-1,0-3,-1-1,0-3,0-1,-2-2,44-20,-68 24,-1-2,0 0,-1 0,0-2,-1 0,0 0,-1-2,12-16,-22 26,0 0,-1-1,1 1,-2-1,1 0,0 0,-1 0,0 0,-1-1,1 1,-1 0,-1-1,1 1,-1-12,-1 9,-1 1,0 0,0-1,0 1,-1 0,-1 0,1 1,-1-1,-1 1,-4-7,-7-7,-2 2,0 0,-1 0,0 2,-2 1,-26-17,-1 3,-2 2,-83-33,-114-28,237 86,-465-124,387 106,-48-7,-156-11,-141 10,386 26,-663-5,450 10,186-1,1 4,-1 3,1 3,0 3,-103 34,139-34,1 2,1 0,0 3,2 1,0 1,-53 45,82-61,-1-1,1 1,0-1,0 1,0 1,1-1,0 0,0 1,0 0,0 0,1 0,0 0,-2 10,2-2,1 0,1 0,-1 0,2 0,3 17,-3-24,1 0,0-1,1 1,-1 0,1-1,1 1,-1-1,1 0,0 0,1-1,-1 1,1-1,7 6,11 9,44 30,-57-43,30 19,1-1,0-3,2-1,82 27,-75-32,208 61,-201-64,0-2,96 5,288 6,-245-13,175 3,-214-14,169-22,-264 15,0-3,-1-3,-1-2,63-27,-89 30,59-35,-79 40,0-1,-1 0,0 0,-1-2,0 1,15-21,-23 26,0 1,-1-1,0 1,0-1,0 0,0 0,-1-1,0 1,-1 0,1-1,-1 1,-1-1,1 1,-1-1,0-7,-2 5,0-1,0 1,0 0,-1-1,-1 1,1 0,-2 1,1-1,-9-11,0 2,-1 1,-1 0,-1 1,0 0,-1 2,-1 0,0 1,-22-13,-174-72,82 41,81 35,-101-28,-59 0,111 28,-204-40,-505-35,-373 71,1073 27,-126 19,169-10,0 4,0 2,-70 28,74-20,-77 42,111-50,0 2,1 0,1 2,-40 39,58-51,0 0,1 0,0 0,1 1,0 0,0 1,1-1,0 1,1 0,0 0,0 0,1 1,1-1,-1 1,2 0,-1 19,1-19,0 1,1-1,1 1,0-1,1 0,0 0,0 0,1 0,1 0,0 0,0-1,1 1,0-1,1 0,0-1,1 1,12 13,10 9,1-1,1-2,2-1,0-1,2-2,1-2,1-1,50 22,325 103,-278-113,208 23,-280-49,534 39,4-44,-330-4,-177-3,-1-4,0-4,-1-3,-1-5,-1-4,147-59,-107 38,-86 33,-2-2,0-2,76-42,-85 38,-1-1,-1-1,27-28,-49 43,-1-1,0 0,0 0,-1 0,0-1,0 0,-1-1,-1 1,1-1,-1 0,-1 0,0 0,-1 0,0-1,2-14,-3 15,-1 0,1 0,-1 0,-1 0,0 0,0 0,-1 0,-1 1,1-1,-1 0,-1 1,0 0,0 0,-1 0,0 0,-10-11,-3-1,0 2,-2 0,0 1,-1 1,-1 1,0 1,-31-15,-20-5,-84-27,83 34,1 3,-1 2,-81-12,-155-13,251 40,-204-21,-323 7,328 21,-253 4,416 3,1 4,0 4,1 4,0 4,-144 56,161-51,-165 68,208-79,0 2,2 1,0 1,1 2,-28 25,38-28,-13 11,-56 65,84-86,-1-1,1 1,1 0,-1 0,2 1,-1-1,1 1,1 0,-3 18,2 5,2 55,1-75,1-3,1-1,0 1,0-1,1 0,0 0,0 0,1 0,0-1,1 1,0-1,0 0,1-1,0 1,0-1,1 0,13 11,1-1,0-1,1-1,1-1,43 20,-6-9,1-2,0-4,125 23,-88-28,188 0,22-14,220-3,-429 0,0-4,0-4,123-31,-166 27,139-34,233-93,-377 120,-2-2,-1-1,-1-3,-1-2,64-56,-104 80,0 0,0-1,-1 0,0 0,-1 0,0 0,0-1,0 0,-1 0,0 0,-1 0,0 0,2-15,-1 3,-2 1,0-1,-1 0,-6-37,4 49,0 0,-1 0,0 0,-1 0,1 1,-2-1,1 1,-1 0,0 0,0 1,-1-1,0 1,0 0,0 1,-10-7,-12-8,-1 2,-42-21,31 22,-1 2,0 2,-74-15,60 16,-107-21,-272-19,-168 33,-277 20,781 4,-1 5,-131 29,-187 72,269-64,3 7,2 6,-163 93,263-127,1 1,-72 60,110-83,-1 1,1 1,0-1,0 0,1 1,0 0,0 0,0 0,0 0,1 0,0 1,1-1,-1 1,0 9,1 0,1 1,0-1,1 1,5 28,-4-37,1 0,-1-1,1 1,1-1,-1 1,1-1,1 0,-1-1,1 1,0-1,1 0,-1 0,1 0,0-1,1 0,7 5,0-1,0-1,1 0,1-1,-1 0,1-2,30 8,55 8,0-5,185 5,-144-20,436-7,-443-5,191-41,127-56,-358 84,10-6,129-55,91-64,-278 123,-1-2,-2-2,66-58,-102 81,-1 0,0-1,0 0,-1 0,0 0,0-1,-1 0,-1 0,1-1,-1 1,-1-1,0 0,4-19,-6 21,0 1,0 0,-1-1,1 1,-2-1,1 1,-1 0,0-1,-1 1,0 0,0 0,0 0,-1 0,0 0,0 1,-1-1,0 1,0 0,-9-10,0 4,-1 1,0 0,-1 1,0 0,-1 2,0-1,0 2,-30-10,-15 0,-70-11,80 19,-20-3,-122-4,-75 16,123 2,-3-2,-273 9,344-3,0 4,1 3,-109 34,68-12,44-14,0 3,-131 62,152-56,0 1,2 3,1 2,2 2,2 2,-61 69,99-99,0 0,1 1,0 0,1 0,0 1,1-1,0 1,1 0,-3 16,0 15,-1 55,7-96,-1 11,0 0,1 0,1 0,0 0,1 0,0 0,1 0,1-1,0 1,1-1,0 0,0 0,1 0,1-1,0 0,1 0,0-1,0 0,1 0,13 10,0-4,0-1,2 0,-1-2,2-1,0-1,0-1,1-1,0-1,0-1,1-2,0-1,28 1,488 14,-267-18,227-3,-439-2,0-3,-1-2,70-21,-28-1,101-44,-178 63,-1 0,47-31,-66 38,-1 0,1 0,-1-1,-1 0,1-1,-1 1,0-1,0-1,-1 1,0-1,-1 0,1 0,5-15,-9 17,-1 0,1 0,-1 0,0 0,0 1,-1-1,0 0,0 0,0 0,-1 0,0 1,0-1,0 1,-1-1,1 1,-1 0,-7-8,-3-5,-1 1,-1 0,-22-19,12 17,1 1,-2 2,-1 0,-38-16,29 15,-74-34,-2 5,-151-40,-242-36,-405-11,205 117,469 19,182-3,-1 3,0 2,1 3,-91 25,111-23,1 3,0 0,1 2,0 2,2 0,0 2,1 2,-35 31,57-45,1 0,0 0,1 0,0 1,0 0,1 0,0 0,0 1,1 0,0-1,1 1,-1 0,2 0,-1 0,1 0,1 1,0-1,1 15,1-9,0 0,0 0,2 0,0 0,0-1,1 1,1-1,1 0,0-1,14 21,-2-10,2 0,0-1,2-1,0-1,41 27,-21-19,3-3,73 32,-6-7,98 40,-160-73,0-2,70 13,172 17,0-13,330-6,-524-27,214-6,-240 1,0-4,89-22,-101 16,-1-4,104-47,-136 52,0-1,-2-1,0-2,0 0,-2-2,0-1,32-37,-50 50,-1 0,0-1,-1 1,0-1,0 0,-1 0,0 0,-1-1,0 1,0 0,-1-1,1-11,-2 3,0 0,-1-1,-1 1,0 0,-9-28,6 30,-1 1,-1 0,-1 0,0 1,-1 0,0 1,-21-23,2 6,-1 2,-34-25,33 28,-1 2,-1 1,-1 2,-1 1,-1 2,0 1,-1 1,-48-11,-19 1,-16-6,-2 6,-135-12,-368 18,593 21,0 2,0 0,-51 16,-86 39,85-28,46-16,0 1,1 3,0 0,-39 31,13-3,-70 68,112-93,0 1,1 1,1 0,1 2,1 0,-21 51,28-55,2 0,1 1,0 0,-4 44,4 96,6-133,1 0,10 55,-9-73,2 0,0 0,0 0,1-1,0 1,1-1,0-1,1 1,13 16,14 12,6 8,1-1,71 59,-75-79,2-3,1-1,0-2,66 23,-26-17,0-3,107 15,-68-20,165 4,122-22,-173-2,-192 2,-1 0,0-3,1-2,-1-1,74-22,-96 21,0-1,-1-1,0-1,0 0,-1-1,0-1,-1-1,0 0,18-22,-28 28,-1-1,1 1,-2-1,1 0,-1-1,0 1,-1 0,0-1,-1 0,1 1,-1-1,-1 0,0 0,-1-11,0 7,-1 0,0 0,-1 0,0 1,-1-1,0 1,-1 0,-11-22,-6 4,-2 1,0 1,-2 1,-1 1,-1 1,-37-24,-11-2,-125-60,160 89,-230-95,-11 22,257 87,-66-18,-2 4,-184-19,-195 24,433 17,-146 5,158-2,0 1,1 1,0 2,-49 17,70-21,-23 7,1 2,0 2,1 0,-47 34,68-45,0 1,0 0,0 0,1 0,-1 1,1 0,0 0,0 0,1 0,0 1,0-1,0 1,0 0,1 0,0 0,0 0,1 0,0 0,0 0,0 1,1-1,0 9,0 14,0 0,1 0,7 45,-6-64,0-1,1 1,1-1,-1 1,1-1,1 0,0 0,0-1,1 0,0 0,9 10,38 35,101 79,-115-104,1-2,1-1,79 34,-1-9,205 75,-209-97,156 17,-131-25,10 0,2-6,272-12,-395-4,-1-1,0-1,43-13,-59 14,-1-1,0 0,-1-1,1 0,-1 0,0-1,0-1,-1 1,0-2,0 1,11-13,-16 13,0 1,0-1,0 0,-1 0,0 0,-1-1,0 1,0-1,0 1,-1-1,0 0,0 1,-1-1,0 0,-2-12,1 10,-1 0,0 0,-1-1,1 1,-2 1,0-1,0 0,0 1,-1 0,-1 0,-6-9,-19-17,-1 0,-2 2,-1 2,-59-40,29 33,-100-42,85 43,-1 3,-127-34,75 27,58 18,-1 4,-1 3,0 3,-1 3,-139 2,87 8,-90 2,207 0,0 0,0 1,0 0,1 1,0 0,0 1,0 0,-15 10,2 0,1 2,-35 31,54-43,0 0,1 0,0 1,0 0,1 0,0 0,0 0,0 0,1 1,-1-1,2 1,-1 0,1-1,0 1,0 0,1 8,-1-3,2 0,-1 0,2-1,0 1,0-1,1 1,0-1,9 21,-2-17,0 0,0-1,2 1,0-2,0 0,29 22,15 18,-36-35,-1 0,2-1,0-1,1-1,31 15,124 50,-161-73,193 65,-84-31,-23-8,2-6,128 18,217 5,804-17,-1119-43,216-44,-212 28,-72 14,1-4,-2-2,-1-3,0-3,-2-3,88-51,-114 56,48-40,-69 49,-1 0,0-1,0 0,-2-1,16-23,-23 28,0 0,-1-1,0 1,-1-1,0 0,-1 0,0 0,-1 0,0-13,0 7,-2 1,0-1,-1 0,0 1,-8-25,7 33,0 0,-1 1,-1-1,1 1,-1 0,0 0,0 1,-1-1,0 1,0 0,-10-6,-10-7,-44-25,69 44,-49-25,-1 2,-1 3,-59-16,51 17,-33-5,0 4,-139-13,135 21,-338-21,-1 30,380 3,17 0,0 2,-42 8,63-6,0 0,0 1,1 1,-1 0,1 1,-24 15,32-17,-11 7,0 1,1 0,-32 30,46-37,0 0,0 0,0 0,1 1,0-1,0 1,1 0,0 1,0-1,0 0,1 1,1-1,-1 1,1 0,0 12,1-11,0 0,1 0,0 0,0 0,1 0,0 0,1-1,0 1,1 0,6 11,-2-7,0-1,1 0,0 0,1 0,20 16,7 1,1-1,2-2,42 20,-76-42,76 40,3-3,169 56,-72-40,309 82,851 76,-656-176,-477-33,555-3,-684-6,0-3,86-19,-154 22,1 0,-1-1,0-1,-1 0,1 0,-1-1,20-14,-27 17,1-1,-1 1,0-1,0 0,-1 0,1 0,-1 0,0-1,0 1,0-1,-1 0,1 0,-1 0,-1 0,1 0,-1-1,1 1,-2 0,1-1,0-6,-2 7,1 0,-1 0,-1 1,1-1,0 1,-1-1,0 1,0-1,-1 1,1 0,-1 0,0 0,0 0,0 1,0-1,-1 1,-6-6,-7-3,0 0,-35-17,23 14,-16-8,-2 3,-92-27,78 28,-432-119,360 110,-240-17,-161-9,431 41,-277-9,-1 28,312-3,-131 24,160-18,1 1,0 2,1 2,-61 31,88-40,1 1,0 1,0 0,0 0,1 1,0 0,0 1,-12 17,17-21,1 1,0-1,0 1,1 0,-1 0,1 0,0 0,1 0,0 0,0 0,0 1,1-1,0 1,0-1,0 0,1 1,0-1,2 8,0-5,0-1,0 1,1-1,0 0,1 0,-1 0,2 0,-1-1,1 0,0 0,0-1,1 1,0-1,0-1,13 8,8 4,1-3,1 0,32 9,-27-9,56 15,1-4,130 18,-179-36,191 30,1-11,271-4,-304-21,183-4,-352 0,0-1,0-1,0-3,0 0,-1-2,-1-1,0-2,43-24,-67 33,0 0,0-1,-1 0,1 0,-1-1,-1 0,1 0,-1 0,0 0,0-1,-1 0,8-15,-11 19,0-1,1 0,-1 0,-1 0,1 0,-1 0,1 0,-1 0,0 0,0 0,-1-1,1 1,-1 0,0 0,0 1,0-1,-1 0,0 0,1 0,-1 1,0-1,-1 1,1 0,0-1,-1 1,0 0,0 1,-3-4,-11-8,0 1,-2 1,1 1,-26-13,-85-29,80 34,-32-8,-2 4,-141-22,97 22,66 11,-323-49,-91 40,451 21,-37 1,58-1,0 1,0-1,0 1,0 0,0 0,0 0,1 0,-1 0,0 1,0-1,1 1,-1 0,1 0,0 0,-1 0,-1 2,3-2,0-1,1 0,-1 0,1 1,-1-1,1 0,0 1,-1-1,1 0,0 1,0-1,0 0,0 1,0-1,0 1,0-1,1 0,-1 1,0-1,1 0,-1 1,1-1,0 0,-1 0,1 0,0 1,-1-1,1 0,0 0,0 0,0 0,0 0,0-1,2 3,4 2,1 1,-1-1,15 7,-22-12,22 10,2-1,-1-1,1-1,40 6,1 1,266 57,662 53,-74-95,-647-29,212-2,-412-2,0-4,140-33,132-63,-330 100,0-2,0 1,-1-2,0 0,0 0,-1-2,0 1,0-1,-1-1,0 0,15-19,-23 25,0 0,-1 0,1 0,-1 0,0 0,-1-1,1 1,-1-1,0 0,0 1,0-1,0 0,-1 1,0-1,-1-7,0 5,0 0,-1 0,0 0,0 1,-1-1,1 1,-2-1,1 1,-8-10,4 6,-1 1,-1 0,1 0,-1 1,-1 0,0 0,0 1,0 0,-1 1,0 0,-18-6,-134-45,68 23,-117-27,-197-16,289 60,-172 0,176 16,-194 4,294-2,1 1,-1 0,1 1,0 1,0 0,0 1,0 1,-14 8,25-12,0 0,0 0,-1 1,2 0,-1 0,0 0,1 0,-1 0,1 1,0 0,0-1,0 1,1 0,-1 0,1 1,0-1,0 0,1 1,-1 0,1-1,0 1,0 0,0-1,1 1,0 0,0 0,0-1,0 1,1 0,1 5,1-2,0 0,1-1,0 1,0-1,0 1,1-2,0 1,1 0,-1-1,1 0,0 0,1-1,12 9,1-1,1 0,1-1,33 13,202 64,-168-61,45 11,0-7,171 19,-163-31,-20-1,192 5,83-25,-392 0,1 1,0-1,-1 0,1 0,-1 0,1-1,-1 0,0 0,0 0,1-1,-1 1,-1-1,1 0,0-1,-1 1,0-1,0 0,0 0,0-1,-1 1,1-1,-1 1,0-1,0 0,-1 0,0-1,0 1,0 0,0-1,-1 1,0-1,0 0,-1 1,1-1,-1 0,0 1,-1-1,1 0,-1 1,0-1,-1 1,0-1,1 1,-1 0,-1 0,1-1,-1 1,0 1,-5-8,-8-5,0 0,0 1,-2 0,0 2,0 0,-2 1,-24-13,-153-61,161 73,-6 0,-76-15,-17-6,114 28,1 1,-1 1,0 1,0 1,-41 0,385 3,-120 2,-192-3,0 0,0 0,0-1,-1-1,1 0,-1 0,1-1,-1 0,0-1,-1 0,1-1,-1 0,0 0,15-14,-24 20,1 0,0-1,-1 1,1-1,-1 1,1-1,-1 0,1 1,-1-1,1 1,-1-1,1 0,-1 1,0-1,1 0,-1 0,0 1,0-1,0 0,0 0,1 1,-1-1,0 0,0 0,0 0,0 1,-1-1,1 0,0 0,0 1,0-1,-1 0,1 0,0 1,-1-1,1 0,-1 0,-23-9,16 7,31-4,-6 2,-1-1,0-1,-1 0,0-1,0-1,-1 0,0-1,0-1,-1 0,-1-1,0 0,0-1,-1 0,9-15,-16 21,0-1,-1 1,0-1,-1 0,0 1,0-1,0 0,0-13,-1 2,-1 0,-4-29,3 45,1 0,-1 0,0 0,0 0,0 0,-1 0,1 0,-1 0,1 0,-1 1,0-1,0 1,0 0,-1-1,1 1,0 0,-1 0,1 0,-1 1,0-1,0 0,0 1,0 0,-5-2,-8-1,1 0,-1 1,-29-1,18 1,-39-3,-1 2,-94 8,152-3,0-1,0 2,0-1,1 1,-1 0,0 1,1 0,0 1,0-1,0 2,0-1,0 1,1 0,0 0,0 1,-11 12,17-17,1-1,-1 1,1 0,-1-1,1 1,-1 0,1-1,-1 1,1 0,0-1,-1 1,1 0,0 0,0 0,-1-1,1 1,0 0,0 0,0 0,0 0,0-1,0 1,0 0,1 0,-1 0,0-1,0 1,1 0,-1 0,0-1,1 1,-1 0,1 0,-1-1,1 1,-1 0,1-1,-1 1,1-1,0 1,-1-1,1 1,0-1,-1 1,1-1,0 0,0 1,-1-1,1 0,1 0,6 3,0-1,0-1,0 1,10-1,-6 0,163 17,69 12,-24 6,325 14,226-42,-519-8,-207-2,0-1,-1-2,66-17,-94 19,-3 0,0 1,-1-2,20-7,-30 10,0 1,-1-1,1 0,0 1,-1-1,1 0,-1 0,0 0,1 0,-1 0,0-1,0 1,1 0,-1-1,0 1,0-1,0 1,-1-1,1 1,0-1,-1 1,1-1,-1 0,1 1,-1-1,0 0,1 0,-1 1,0-1,0 0,0 0,-1 1,1-1,-1-2,-1 0,1 1,-1-1,-1 1,1 0,-1-1,1 1,-1 0,0 1,0-1,0 0,0 1,-1-1,1 1,0 0,-1 0,-4-1,-12-6,-37-9,40 13,-60-15,-109-14,67 14,-100-14,-1 8,-279 5,274 20,-245 4,419 1,1 1,0 3,0 2,1 2,-90 34,136-45,-12 6,1-1,-18 12,30-17,-1 0,1 1,0-1,-1 1,1 0,0 0,0-1,0 2,1-1,-1 0,0 0,1 0,-1 1,1-1,0 1,0-1,0 1,0 0,0-1,0 6,1-6,0-1,1 0,-1 1,1-1,-1 0,1 0,0 1,0-1,-1 0,1 0,0 0,0 0,0 0,0 0,1 0,-1 0,0 0,0 0,0-1,1 1,-1 0,0-1,1 0,-1 1,0-1,1 1,-1-1,1 0,-1 0,2 0,51 2,-46-2,18-1,-9 0,0 0,0 1,0 1,0 1,0 0,-1 1,1 1,23 9,200 81,-152-62,17 8,-38-15,13 5,-73-26,1 0,-1 0,0 0,0 1,0 0,-1 0,9 9,-15-13,1 0,-1 0,1-1,-1 1,1 0,-1 0,0 0,1 0,-1 0,0 0,0 0,1 0,-1 0,0 0,0 0,0 0,0-1,0 1,-1 0,1 0,0 0,0 0,-1 0,1 0,0 0,-1 0,1 0,-1 0,1-1,-1 1,1 0,-1 0,0-1,1 1,-1 0,0-1,0 1,0-1,1 1,-1-1,0 1,0-1,0 0,-2 1,-42 17,-8-6,-1-2,-1-3,-82 1,129-7,-117 10,-182 39,-14 25,290-66,0 1,-36 17,60-24,0 0,0 1,1 0,0 0,-1 1,1-1,1 1,-1 0,1 1,0 0,0 0,0 0,1 0,0 0,-5 11,8-16,1 1,0-1,-1 0,1 0,0 0,-1 1,1-1,0 0,0 0,0 1,0-1,0 0,0 0,1 1,-1-1,0 0,1 0,-1 0,1 1,-1-1,1 0,-1 0,2 1,0 0,-1-1,1 0,0 1,0-1,-1 0,1 0,0 0,0 0,0 0,0-1,1 1,2 0,8 1,0-1,0-1,23-1,-25 0,141 2,-129 1,1 1,-1 2,0 0,31 12,165 56,-182-60,-27-10,-1 0,0 0,1 1,-1 0,0 0,-1 1,1 0,14 13,-23-18,1 0,-1 0,0 1,1-1,-1 0,0 1,1-1,-1 0,0 1,0-1,0 0,1 1,-1-1,0 1,0-1,0 0,0 1,0-1,0 1,1-1,-1 1,0-1,0 1,-1-1,1 0,0 1,0-1,0 1,0-1,0 0,0 1,-1 0,-13 6,-22-4,34-3,-294-2,363 37,-61-32,-1-1,0 1,-1 0,1 1,0-1,-1 1,0 0,0 0,0 0,0 0,-1 1,1 0,-1-1,-1 1,1 1,-1-1,1 0,-1 1,-1-1,1 1,-1-1,0 1,0-1,-1 1,0 0,0 9,-2 7,0 0,-1 0,-1-1,-7 22,0-2,11-40,0 0,-1-1,1 1,0 0,0 0,-1-1,1 1,0 0,0-1,0 1,0 0,0 0,0-1,0 1,0 0,0 0,1-1,-1 1,0 0,0-1,1 1,-1 0,0-1,1 1,-1 0,0-1,1 1,-1-1,1 1,-1 0,1-1,0 0,-1 1,1-1,0 1,1-1,1 1,-1-1,0 0,0 0,0-1,0 1,1 0,-1-1,0 1,0-1,0 0,2-1,10-4,0-1,19-14,25-16,-40 29</inkml:trace>
</inkml:ink>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5">
  <rv s="0">
    <v>0</v>
    <v>5</v>
  </rv>
  <rv s="0">
    <v>1</v>
    <v>5</v>
  </rv>
  <rv s="0">
    <v>2</v>
    <v>5</v>
  </rv>
  <rv s="0">
    <v>3</v>
    <v>5</v>
  </rv>
  <rv s="0">
    <v>4</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07C5E-9EC5-46D4-8D68-48B3E47B98B4}">
  <sheetPr>
    <tabColor rgb="FFFF9999"/>
  </sheetPr>
  <dimension ref="A18"/>
  <sheetViews>
    <sheetView rightToLeft="1" tabSelected="1" zoomScale="55" zoomScaleNormal="55" workbookViewId="0">
      <selection activeCell="A30" sqref="A30"/>
    </sheetView>
  </sheetViews>
  <sheetFormatPr defaultRowHeight="13.8" x14ac:dyDescent="0.25"/>
  <cols>
    <col min="1" max="1" width="101.796875" style="1" customWidth="1"/>
    <col min="2" max="16384" width="8.796875" style="1"/>
  </cols>
  <sheetData>
    <row r="18" spans="1:1" x14ac:dyDescent="0.25">
      <c r="A18" s="24"/>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FF"/>
  </sheetPr>
  <dimension ref="A59:J73"/>
  <sheetViews>
    <sheetView rightToLeft="1" workbookViewId="0">
      <selection activeCell="E79" sqref="E79"/>
    </sheetView>
  </sheetViews>
  <sheetFormatPr defaultRowHeight="13.8" x14ac:dyDescent="0.25"/>
  <cols>
    <col min="1" max="3" width="8.796875" style="1"/>
    <col min="4" max="4" width="30.09765625" style="1" customWidth="1"/>
    <col min="5" max="5" width="39.3984375" style="1" customWidth="1"/>
    <col min="6" max="6" width="39.59765625" style="1" customWidth="1"/>
    <col min="7" max="16384" width="8.796875" style="1"/>
  </cols>
  <sheetData>
    <row r="59" spans="1:6" ht="16.8" customHeight="1" x14ac:dyDescent="0.25"/>
    <row r="60" spans="1:6" x14ac:dyDescent="0.25">
      <c r="A60" s="185" t="s">
        <v>88</v>
      </c>
      <c r="B60" s="186"/>
      <c r="C60" s="186"/>
      <c r="D60" s="186"/>
      <c r="E60" s="186"/>
      <c r="F60" s="186"/>
    </row>
    <row r="61" spans="1:6" x14ac:dyDescent="0.25">
      <c r="A61" s="186"/>
      <c r="B61" s="186"/>
      <c r="C61" s="186"/>
      <c r="D61" s="186"/>
      <c r="E61" s="186"/>
      <c r="F61" s="186"/>
    </row>
    <row r="62" spans="1:6" ht="91.8" customHeight="1" x14ac:dyDescent="0.25">
      <c r="A62" s="186"/>
      <c r="B62" s="186"/>
      <c r="C62" s="186"/>
      <c r="D62" s="186"/>
      <c r="E62" s="186"/>
      <c r="F62" s="186"/>
    </row>
    <row r="63" spans="1:6" ht="17.399999999999999" customHeight="1" x14ac:dyDescent="0.25"/>
    <row r="65" spans="1:10" x14ac:dyDescent="0.25">
      <c r="A65" s="182" t="s">
        <v>78</v>
      </c>
      <c r="B65" s="182"/>
      <c r="C65" s="182"/>
      <c r="D65" s="182"/>
      <c r="E65" s="182"/>
      <c r="F65" s="182"/>
      <c r="G65" s="182"/>
      <c r="H65" s="182"/>
      <c r="I65" s="182"/>
      <c r="J65" s="182"/>
    </row>
    <row r="66" spans="1:10" x14ac:dyDescent="0.25">
      <c r="A66" s="182"/>
      <c r="B66" s="182"/>
      <c r="C66" s="182"/>
      <c r="D66" s="182"/>
      <c r="E66" s="182"/>
      <c r="F66" s="182"/>
      <c r="G66" s="182"/>
      <c r="H66" s="182"/>
      <c r="I66" s="182"/>
      <c r="J66" s="182"/>
    </row>
    <row r="67" spans="1:10" ht="14.4" thickBot="1" x14ac:dyDescent="0.3"/>
    <row r="68" spans="1:10" ht="28.2" thickBot="1" x14ac:dyDescent="0.3">
      <c r="D68" s="95" t="s">
        <v>83</v>
      </c>
      <c r="E68" s="96" t="s">
        <v>86</v>
      </c>
      <c r="F68" s="95" t="s">
        <v>89</v>
      </c>
    </row>
    <row r="69" spans="1:10" x14ac:dyDescent="0.25">
      <c r="D69" s="183" t="s">
        <v>84</v>
      </c>
      <c r="E69" s="183" t="s">
        <v>79</v>
      </c>
      <c r="F69" s="183" t="s">
        <v>109</v>
      </c>
    </row>
    <row r="70" spans="1:10" ht="14.4" thickBot="1" x14ac:dyDescent="0.3">
      <c r="D70" s="184"/>
      <c r="E70" s="184"/>
      <c r="F70" s="184"/>
    </row>
    <row r="71" spans="1:10" ht="18" thickBot="1" x14ac:dyDescent="0.3">
      <c r="D71" s="97" t="s">
        <v>85</v>
      </c>
      <c r="E71" s="98" t="s">
        <v>87</v>
      </c>
      <c r="F71" s="97" t="s">
        <v>110</v>
      </c>
    </row>
    <row r="72" spans="1:10" ht="18" thickBot="1" x14ac:dyDescent="0.3">
      <c r="D72" s="99" t="s">
        <v>80</v>
      </c>
      <c r="E72" s="100" t="s">
        <v>87</v>
      </c>
      <c r="F72" s="99" t="s">
        <v>108</v>
      </c>
    </row>
    <row r="73" spans="1:10" ht="18" thickBot="1" x14ac:dyDescent="0.3">
      <c r="D73" s="101" t="s">
        <v>81</v>
      </c>
      <c r="E73" s="102" t="s">
        <v>82</v>
      </c>
      <c r="F73" s="101" t="s">
        <v>108</v>
      </c>
    </row>
  </sheetData>
  <mergeCells count="5">
    <mergeCell ref="A65:J66"/>
    <mergeCell ref="D69:D70"/>
    <mergeCell ref="E69:E70"/>
    <mergeCell ref="F69:F70"/>
    <mergeCell ref="A60:F6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FD7B0-A7D3-478C-86FD-B6472352EA13}">
  <sheetPr>
    <tabColor rgb="FFFFFF00"/>
  </sheetPr>
  <dimension ref="A1:J85"/>
  <sheetViews>
    <sheetView rightToLeft="1" topLeftCell="A37" zoomScale="115" zoomScaleNormal="115" workbookViewId="0">
      <selection activeCell="A41" sqref="A41:A48"/>
    </sheetView>
  </sheetViews>
  <sheetFormatPr defaultRowHeight="13.8" x14ac:dyDescent="0.25"/>
  <cols>
    <col min="1" max="1" width="38.796875" style="1" bestFit="1" customWidth="1"/>
    <col min="2" max="2" width="31.796875" style="1" customWidth="1"/>
    <col min="3" max="3" width="44.8984375" style="1" customWidth="1"/>
    <col min="4" max="4" width="21" style="1" customWidth="1"/>
    <col min="5" max="16384" width="8.796875" style="1"/>
  </cols>
  <sheetData>
    <row r="1" spans="1:1" x14ac:dyDescent="0.25">
      <c r="A1" s="111" t="s">
        <v>0</v>
      </c>
    </row>
    <row r="36" spans="1:10" ht="3" customHeight="1" x14ac:dyDescent="0.25"/>
    <row r="37" spans="1:10" ht="37.200000000000003" customHeight="1" x14ac:dyDescent="0.25">
      <c r="A37" s="187" t="s">
        <v>106</v>
      </c>
      <c r="B37" s="187"/>
      <c r="C37" s="187"/>
      <c r="D37" s="187"/>
      <c r="E37" s="187"/>
      <c r="F37" s="187"/>
      <c r="G37" s="187"/>
      <c r="H37" s="187"/>
      <c r="I37" s="187"/>
      <c r="J37" s="187"/>
    </row>
    <row r="38" spans="1:10" x14ac:dyDescent="0.25">
      <c r="A38" s="187" t="s">
        <v>77</v>
      </c>
      <c r="B38" s="187"/>
      <c r="C38" s="187"/>
      <c r="D38" s="187"/>
      <c r="E38" s="187"/>
      <c r="F38" s="187"/>
      <c r="G38" s="187"/>
      <c r="H38" s="187"/>
      <c r="I38" s="187"/>
      <c r="J38" s="187"/>
    </row>
    <row r="39" spans="1:10" x14ac:dyDescent="0.25">
      <c r="A39" s="187"/>
      <c r="B39" s="187"/>
      <c r="C39" s="187"/>
      <c r="D39" s="187"/>
      <c r="E39" s="187"/>
      <c r="F39" s="187"/>
      <c r="G39" s="187"/>
      <c r="H39" s="187"/>
      <c r="I39" s="187"/>
      <c r="J39" s="187"/>
    </row>
    <row r="40" spans="1:10" ht="14.4" thickBot="1" x14ac:dyDescent="0.3"/>
    <row r="41" spans="1:10" ht="112.2" customHeight="1" thickBot="1" x14ac:dyDescent="0.3">
      <c r="A41" s="115" t="s">
        <v>11</v>
      </c>
      <c r="B41" s="114" t="s">
        <v>107</v>
      </c>
      <c r="C41" s="155" t="s">
        <v>111</v>
      </c>
    </row>
    <row r="42" spans="1:10" ht="23.4" customHeight="1" x14ac:dyDescent="0.25">
      <c r="A42" s="113" t="s">
        <v>1</v>
      </c>
      <c r="B42" s="113">
        <v>16.75</v>
      </c>
      <c r="C42" s="112" t="s">
        <v>112</v>
      </c>
    </row>
    <row r="43" spans="1:10" ht="31.8" customHeight="1" x14ac:dyDescent="0.25">
      <c r="A43" s="6" t="s">
        <v>2</v>
      </c>
      <c r="B43" s="6">
        <v>1.05</v>
      </c>
      <c r="C43" s="112">
        <f t="shared" ref="C43:C48" si="0">B43/$B$49</f>
        <v>4.2000000000000003E-2</v>
      </c>
    </row>
    <row r="44" spans="1:10" ht="34.799999999999997" customHeight="1" x14ac:dyDescent="0.25">
      <c r="A44" s="6" t="s">
        <v>3</v>
      </c>
      <c r="B44" s="6">
        <v>1</v>
      </c>
      <c r="C44" s="112">
        <f t="shared" si="0"/>
        <v>0.04</v>
      </c>
    </row>
    <row r="45" spans="1:10" ht="25.8" customHeight="1" x14ac:dyDescent="0.25">
      <c r="A45" s="6" t="s">
        <v>4</v>
      </c>
      <c r="B45" s="6">
        <v>0.45</v>
      </c>
      <c r="C45" s="112">
        <f t="shared" si="0"/>
        <v>1.8000000000000002E-2</v>
      </c>
    </row>
    <row r="46" spans="1:10" ht="28.8" customHeight="1" x14ac:dyDescent="0.25">
      <c r="A46" s="6" t="s">
        <v>5</v>
      </c>
      <c r="B46" s="6">
        <v>1.25</v>
      </c>
      <c r="C46" s="112">
        <f t="shared" si="0"/>
        <v>0.05</v>
      </c>
    </row>
    <row r="47" spans="1:10" ht="33" customHeight="1" x14ac:dyDescent="0.25">
      <c r="A47" s="6" t="s">
        <v>6</v>
      </c>
      <c r="B47" s="6">
        <v>0.4</v>
      </c>
      <c r="C47" s="112">
        <f t="shared" si="0"/>
        <v>1.6E-2</v>
      </c>
    </row>
    <row r="48" spans="1:10" ht="39.6" customHeight="1" thickBot="1" x14ac:dyDescent="0.3">
      <c r="A48" s="8" t="s">
        <v>7</v>
      </c>
      <c r="B48" s="8">
        <v>4.0999999999999996</v>
      </c>
      <c r="C48" s="112">
        <f t="shared" si="0"/>
        <v>0.16399999999999998</v>
      </c>
    </row>
    <row r="49" spans="1:3" ht="47.4" customHeight="1" thickBot="1" x14ac:dyDescent="0.3">
      <c r="A49" s="3" t="s">
        <v>8</v>
      </c>
      <c r="B49" s="3">
        <f>SUM(B42:B48)</f>
        <v>25</v>
      </c>
      <c r="C49" s="5">
        <f>SUM(C42:C48)</f>
        <v>0.33</v>
      </c>
    </row>
    <row r="62" spans="1:3" ht="14.4" thickBot="1" x14ac:dyDescent="0.3"/>
    <row r="63" spans="1:3" ht="121.8" thickBot="1" x14ac:dyDescent="0.3">
      <c r="A63" s="116" t="s">
        <v>11</v>
      </c>
      <c r="B63" s="114" t="s">
        <v>74</v>
      </c>
      <c r="C63" s="155" t="s">
        <v>111</v>
      </c>
    </row>
    <row r="64" spans="1:3" ht="35.4" customHeight="1" x14ac:dyDescent="0.25">
      <c r="A64" s="113" t="s">
        <v>1</v>
      </c>
      <c r="B64" s="113">
        <v>1</v>
      </c>
      <c r="C64" s="112">
        <f>B64/$B$71</f>
        <v>0.25</v>
      </c>
    </row>
    <row r="65" spans="1:3" ht="35.4" customHeight="1" x14ac:dyDescent="0.25">
      <c r="A65" s="6" t="s">
        <v>2</v>
      </c>
      <c r="B65" s="6">
        <v>1</v>
      </c>
      <c r="C65" s="112">
        <f t="shared" ref="C65:C70" si="1">B65/$B$71</f>
        <v>0.25</v>
      </c>
    </row>
    <row r="66" spans="1:3" ht="35.4" customHeight="1" x14ac:dyDescent="0.25">
      <c r="A66" s="6" t="s">
        <v>3</v>
      </c>
      <c r="B66" s="6">
        <v>0.16</v>
      </c>
      <c r="C66" s="112">
        <f t="shared" si="1"/>
        <v>0.04</v>
      </c>
    </row>
    <row r="67" spans="1:3" ht="35.4" customHeight="1" x14ac:dyDescent="0.25">
      <c r="A67" s="6" t="s">
        <v>4</v>
      </c>
      <c r="B67" s="6">
        <v>0.25</v>
      </c>
      <c r="C67" s="112">
        <f t="shared" si="1"/>
        <v>6.25E-2</v>
      </c>
    </row>
    <row r="68" spans="1:3" ht="25.8" customHeight="1" x14ac:dyDescent="0.25">
      <c r="A68" s="6" t="s">
        <v>5</v>
      </c>
      <c r="B68" s="6">
        <v>0.75</v>
      </c>
      <c r="C68" s="112">
        <f t="shared" si="1"/>
        <v>0.1875</v>
      </c>
    </row>
    <row r="69" spans="1:3" ht="28.8" customHeight="1" x14ac:dyDescent="0.25">
      <c r="A69" s="6" t="s">
        <v>6</v>
      </c>
      <c r="B69" s="6">
        <v>0.1</v>
      </c>
      <c r="C69" s="112">
        <f t="shared" si="1"/>
        <v>2.5000000000000001E-2</v>
      </c>
    </row>
    <row r="70" spans="1:3" ht="28.2" customHeight="1" thickBot="1" x14ac:dyDescent="0.3">
      <c r="A70" s="8" t="s">
        <v>7</v>
      </c>
      <c r="B70" s="8">
        <v>0.74</v>
      </c>
      <c r="C70" s="112">
        <f t="shared" si="1"/>
        <v>0.185</v>
      </c>
    </row>
    <row r="71" spans="1:3" ht="36" customHeight="1" thickBot="1" x14ac:dyDescent="0.3">
      <c r="A71" s="3" t="s">
        <v>8</v>
      </c>
      <c r="B71" s="3">
        <f>SUM(B64:B70)</f>
        <v>4</v>
      </c>
      <c r="C71" s="9">
        <f>SUM(C64:C70)</f>
        <v>1</v>
      </c>
    </row>
    <row r="76" spans="1:3" ht="14.4" thickBot="1" x14ac:dyDescent="0.3"/>
    <row r="77" spans="1:3" ht="121.8" thickBot="1" x14ac:dyDescent="0.3">
      <c r="A77" s="115" t="s">
        <v>11</v>
      </c>
      <c r="B77" s="114" t="s">
        <v>12</v>
      </c>
      <c r="C77" s="155" t="s">
        <v>111</v>
      </c>
    </row>
    <row r="78" spans="1:3" ht="29.4" customHeight="1" x14ac:dyDescent="0.25">
      <c r="A78" s="113" t="s">
        <v>1</v>
      </c>
      <c r="B78" s="113">
        <v>0.25</v>
      </c>
      <c r="C78" s="112"/>
    </row>
    <row r="79" spans="1:3" ht="29.4" customHeight="1" x14ac:dyDescent="0.25">
      <c r="A79" s="6" t="s">
        <v>2</v>
      </c>
      <c r="B79" s="6">
        <v>0.05</v>
      </c>
      <c r="C79" s="7"/>
    </row>
    <row r="80" spans="1:3" ht="29.4" customHeight="1" x14ac:dyDescent="0.25">
      <c r="A80" s="6" t="s">
        <v>3</v>
      </c>
      <c r="B80" s="6">
        <v>0.04</v>
      </c>
      <c r="C80" s="7"/>
    </row>
    <row r="81" spans="1:3" ht="29.4" customHeight="1" x14ac:dyDescent="0.25">
      <c r="A81" s="6" t="s">
        <v>4</v>
      </c>
      <c r="B81" s="6">
        <v>0.2</v>
      </c>
      <c r="C81" s="7"/>
    </row>
    <row r="82" spans="1:3" ht="33" customHeight="1" x14ac:dyDescent="0.25">
      <c r="A82" s="6" t="s">
        <v>5</v>
      </c>
      <c r="B82" s="6">
        <v>0.4</v>
      </c>
      <c r="C82" s="7"/>
    </row>
    <row r="83" spans="1:3" ht="28.2" customHeight="1" x14ac:dyDescent="0.25">
      <c r="A83" s="6" t="s">
        <v>6</v>
      </c>
      <c r="B83" s="6">
        <v>0.1</v>
      </c>
      <c r="C83" s="7"/>
    </row>
    <row r="84" spans="1:3" ht="29.4" customHeight="1" thickBot="1" x14ac:dyDescent="0.3">
      <c r="A84" s="8" t="s">
        <v>7</v>
      </c>
      <c r="B84" s="8">
        <v>0.16</v>
      </c>
      <c r="C84" s="13"/>
    </row>
    <row r="85" spans="1:3" ht="36" customHeight="1" thickBot="1" x14ac:dyDescent="0.3">
      <c r="A85" s="3" t="s">
        <v>9</v>
      </c>
      <c r="B85" s="3"/>
      <c r="C85" s="9"/>
    </row>
  </sheetData>
  <mergeCells count="2">
    <mergeCell ref="A37:J37"/>
    <mergeCell ref="A38:J39"/>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DB69E-8BE5-4FE3-A2E2-EF752A73622C}">
  <sheetPr>
    <tabColor rgb="FFFF99FF"/>
  </sheetPr>
  <dimension ref="A1:J84"/>
  <sheetViews>
    <sheetView rightToLeft="1" topLeftCell="A50" zoomScale="70" zoomScaleNormal="70" workbookViewId="0">
      <selection activeCell="A19" sqref="A19"/>
    </sheetView>
  </sheetViews>
  <sheetFormatPr defaultRowHeight="13.8" x14ac:dyDescent="0.25"/>
  <cols>
    <col min="1" max="1" width="88.296875" style="1" customWidth="1"/>
    <col min="2" max="2" width="68.296875" style="1" customWidth="1"/>
    <col min="3" max="3" width="55.09765625" style="1" customWidth="1"/>
    <col min="4" max="4" width="38.796875" style="1" customWidth="1"/>
    <col min="5" max="16384" width="8.796875" style="1"/>
  </cols>
  <sheetData>
    <row r="1" spans="1:1" ht="40.799999999999997" x14ac:dyDescent="0.25">
      <c r="A1" s="117" t="s">
        <v>30</v>
      </c>
    </row>
    <row r="37" spans="1:10" ht="28.2" x14ac:dyDescent="0.25">
      <c r="A37" s="189" t="s">
        <v>75</v>
      </c>
      <c r="B37" s="190"/>
      <c r="C37" s="190"/>
      <c r="D37" s="190"/>
      <c r="E37" s="190"/>
      <c r="F37" s="190"/>
      <c r="G37" s="190"/>
      <c r="H37" s="190"/>
      <c r="I37" s="190"/>
      <c r="J37" s="190"/>
    </row>
    <row r="38" spans="1:10" x14ac:dyDescent="0.25">
      <c r="A38" s="189" t="s">
        <v>76</v>
      </c>
      <c r="B38" s="190"/>
      <c r="C38" s="190"/>
      <c r="D38" s="190"/>
      <c r="E38" s="190"/>
      <c r="F38" s="190"/>
      <c r="G38" s="190"/>
      <c r="H38" s="190"/>
      <c r="I38" s="190"/>
      <c r="J38" s="190"/>
    </row>
    <row r="39" spans="1:10" ht="81" customHeight="1" x14ac:dyDescent="0.25">
      <c r="A39" s="190"/>
      <c r="B39" s="190"/>
      <c r="C39" s="190"/>
      <c r="D39" s="190"/>
      <c r="E39" s="190"/>
      <c r="F39" s="190"/>
      <c r="G39" s="190"/>
      <c r="H39" s="190"/>
      <c r="I39" s="190"/>
      <c r="J39" s="190"/>
    </row>
    <row r="40" spans="1:10" ht="21" x14ac:dyDescent="0.25">
      <c r="A40" s="10"/>
      <c r="B40" s="10"/>
      <c r="C40" s="10"/>
      <c r="D40" s="10"/>
      <c r="E40" s="10"/>
      <c r="F40" s="10"/>
      <c r="G40" s="10"/>
      <c r="H40" s="10"/>
      <c r="I40" s="10"/>
      <c r="J40" s="10"/>
    </row>
    <row r="41" spans="1:10" ht="33" customHeight="1" thickBot="1" x14ac:dyDescent="0.3"/>
    <row r="42" spans="1:10" ht="132" customHeight="1" thickBot="1" x14ac:dyDescent="0.5">
      <c r="A42" s="20" t="s">
        <v>10</v>
      </c>
      <c r="B42" s="21" t="s">
        <v>54</v>
      </c>
      <c r="C42" s="155" t="s">
        <v>111</v>
      </c>
      <c r="D42" s="156" t="s">
        <v>113</v>
      </c>
    </row>
    <row r="43" spans="1:10" ht="33" customHeight="1" x14ac:dyDescent="0.25">
      <c r="A43" s="22">
        <v>0</v>
      </c>
      <c r="B43" s="22">
        <v>126</v>
      </c>
      <c r="C43" s="17">
        <f>B43/$B$49</f>
        <v>0.09</v>
      </c>
      <c r="D43" s="19">
        <f>C43</f>
        <v>0.09</v>
      </c>
    </row>
    <row r="44" spans="1:10" ht="33" customHeight="1" x14ac:dyDescent="0.25">
      <c r="A44" s="22">
        <v>1</v>
      </c>
      <c r="B44" s="22">
        <v>826</v>
      </c>
      <c r="C44" s="17">
        <f t="shared" ref="C44:C48" si="0">B44/$B$49</f>
        <v>0.59</v>
      </c>
      <c r="D44" s="19">
        <f>D43+C44</f>
        <v>0.67999999999999994</v>
      </c>
    </row>
    <row r="45" spans="1:10" ht="33" customHeight="1" x14ac:dyDescent="0.25">
      <c r="A45" s="22">
        <v>2</v>
      </c>
      <c r="B45" s="22">
        <v>336</v>
      </c>
      <c r="C45" s="17">
        <f t="shared" si="0"/>
        <v>0.24</v>
      </c>
      <c r="D45" s="19">
        <f t="shared" ref="D45:D48" si="1">D44+C45</f>
        <v>0.91999999999999993</v>
      </c>
    </row>
    <row r="46" spans="1:10" ht="33" customHeight="1" x14ac:dyDescent="0.25">
      <c r="A46" s="22">
        <v>3</v>
      </c>
      <c r="B46" s="22">
        <v>91</v>
      </c>
      <c r="C46" s="17">
        <f t="shared" si="0"/>
        <v>6.5000000000000002E-2</v>
      </c>
      <c r="D46" s="19">
        <f t="shared" si="1"/>
        <v>0.98499999999999988</v>
      </c>
    </row>
    <row r="47" spans="1:10" ht="33" customHeight="1" thickBot="1" x14ac:dyDescent="0.3">
      <c r="A47" s="22">
        <v>4</v>
      </c>
      <c r="B47" s="22">
        <v>14</v>
      </c>
      <c r="C47" s="17">
        <f t="shared" si="0"/>
        <v>0.01</v>
      </c>
      <c r="D47" s="19">
        <f t="shared" si="1"/>
        <v>0.99499999999999988</v>
      </c>
    </row>
    <row r="48" spans="1:10" ht="33" customHeight="1" thickBot="1" x14ac:dyDescent="0.3">
      <c r="A48" s="23">
        <v>5</v>
      </c>
      <c r="B48" s="23">
        <v>7</v>
      </c>
      <c r="C48" s="17">
        <f t="shared" si="0"/>
        <v>5.0000000000000001E-3</v>
      </c>
      <c r="D48" s="157">
        <f t="shared" si="1"/>
        <v>0.99999999999999989</v>
      </c>
    </row>
    <row r="49" spans="1:4" ht="73.2" customHeight="1" thickBot="1" x14ac:dyDescent="0.3">
      <c r="A49" s="14" t="s">
        <v>8</v>
      </c>
      <c r="B49" s="15">
        <f>SUM(B43:B48)</f>
        <v>1400</v>
      </c>
      <c r="C49" s="16">
        <f>SUM(C43:C48)</f>
        <v>0.99999999999999989</v>
      </c>
      <c r="D49" s="18"/>
    </row>
    <row r="50" spans="1:4" ht="33" customHeight="1" x14ac:dyDescent="0.25"/>
    <row r="51" spans="1:4" ht="33" customHeight="1" x14ac:dyDescent="0.25">
      <c r="A51" s="192"/>
      <c r="B51" s="192"/>
    </row>
    <row r="52" spans="1:4" ht="80.400000000000006" customHeight="1" thickBot="1" x14ac:dyDescent="0.3">
      <c r="A52" s="191" t="s">
        <v>19</v>
      </c>
      <c r="B52" s="191"/>
    </row>
    <row r="53" spans="1:4" ht="103.2" customHeight="1" thickBot="1" x14ac:dyDescent="0.3">
      <c r="A53" s="30" t="s">
        <v>13</v>
      </c>
      <c r="B53" s="119" t="s">
        <v>14</v>
      </c>
    </row>
    <row r="54" spans="1:4" ht="33" customHeight="1" thickBot="1" x14ac:dyDescent="0.3"/>
    <row r="55" spans="1:4" ht="244.8" customHeight="1" thickBot="1" x14ac:dyDescent="0.3">
      <c r="A55" s="31" t="s">
        <v>16</v>
      </c>
      <c r="B55" s="120" t="s">
        <v>15</v>
      </c>
    </row>
    <row r="56" spans="1:4" ht="33" customHeight="1" thickBot="1" x14ac:dyDescent="0.3"/>
    <row r="57" spans="1:4" ht="33" customHeight="1" thickBot="1" x14ac:dyDescent="0.3">
      <c r="A57" s="32" t="s">
        <v>17</v>
      </c>
      <c r="B57" s="118">
        <f>SUMPRODUCT(A43:A48,B43:B48)/B49</f>
        <v>1.33</v>
      </c>
    </row>
    <row r="58" spans="1:4" ht="33" customHeight="1" x14ac:dyDescent="0.25"/>
    <row r="59" spans="1:4" ht="98.4" customHeight="1" x14ac:dyDescent="0.25">
      <c r="A59" s="123" t="s">
        <v>18</v>
      </c>
    </row>
    <row r="60" spans="1:4" ht="33" customHeight="1" x14ac:dyDescent="0.25"/>
    <row r="61" spans="1:4" ht="63" customHeight="1" x14ac:dyDescent="0.25">
      <c r="A61" s="193" t="s">
        <v>20</v>
      </c>
      <c r="B61" s="193"/>
    </row>
    <row r="62" spans="1:4" ht="33" customHeight="1" x14ac:dyDescent="0.25"/>
    <row r="63" spans="1:4" ht="33" customHeight="1" thickBot="1" x14ac:dyDescent="0.3">
      <c r="A63" s="122" t="s">
        <v>21</v>
      </c>
    </row>
    <row r="64" spans="1:4" ht="30" x14ac:dyDescent="0.25">
      <c r="A64" s="34" t="s">
        <v>22</v>
      </c>
      <c r="C64" s="195" t="s">
        <v>114</v>
      </c>
    </row>
    <row r="65" spans="1:3" ht="30" x14ac:dyDescent="0.25">
      <c r="A65" s="29"/>
      <c r="C65" s="196"/>
    </row>
    <row r="66" spans="1:3" ht="27.6" x14ac:dyDescent="0.25">
      <c r="A66" s="33" t="s">
        <v>23</v>
      </c>
      <c r="C66" s="196"/>
    </row>
    <row r="67" spans="1:3" ht="30" x14ac:dyDescent="0.25">
      <c r="A67" s="29"/>
      <c r="C67" s="196"/>
    </row>
    <row r="68" spans="1:3" ht="90.6" thickBot="1" x14ac:dyDescent="0.3">
      <c r="A68" s="35" t="s">
        <v>24</v>
      </c>
      <c r="C68" s="197"/>
    </row>
    <row r="71" spans="1:3" ht="35.4" x14ac:dyDescent="0.25">
      <c r="A71" s="193" t="s">
        <v>25</v>
      </c>
      <c r="B71" s="193"/>
    </row>
    <row r="73" spans="1:3" ht="24.6" x14ac:dyDescent="0.25">
      <c r="A73" s="25" t="s">
        <v>26</v>
      </c>
    </row>
    <row r="74" spans="1:3" ht="24.6" x14ac:dyDescent="0.25">
      <c r="A74" s="25" t="s">
        <v>27</v>
      </c>
    </row>
    <row r="75" spans="1:3" ht="24.6" x14ac:dyDescent="0.25">
      <c r="A75" s="25" t="s">
        <v>28</v>
      </c>
    </row>
    <row r="76" spans="1:3" ht="24.6" x14ac:dyDescent="0.25">
      <c r="A76" s="25"/>
    </row>
    <row r="77" spans="1:3" ht="22.8" x14ac:dyDescent="0.25">
      <c r="A77" s="121" t="s">
        <v>115</v>
      </c>
    </row>
    <row r="78" spans="1:3" ht="24.6" x14ac:dyDescent="0.25">
      <c r="A78" s="25"/>
    </row>
    <row r="79" spans="1:3" ht="24.6" x14ac:dyDescent="0.25">
      <c r="A79" s="25"/>
    </row>
    <row r="80" spans="1:3" ht="35.4" x14ac:dyDescent="0.25">
      <c r="A80" s="194" t="s">
        <v>29</v>
      </c>
      <c r="B80" s="194"/>
    </row>
    <row r="81" spans="1:2" x14ac:dyDescent="0.25">
      <c r="A81" s="188" t="e" vm="1">
        <v>#VALUE!</v>
      </c>
      <c r="B81" s="188"/>
    </row>
    <row r="82" spans="1:2" x14ac:dyDescent="0.25">
      <c r="A82" s="188"/>
      <c r="B82" s="188"/>
    </row>
    <row r="83" spans="1:2" x14ac:dyDescent="0.25">
      <c r="A83" s="188"/>
      <c r="B83" s="188"/>
    </row>
    <row r="84" spans="1:2" x14ac:dyDescent="0.25">
      <c r="A84" s="188"/>
      <c r="B84" s="188"/>
    </row>
  </sheetData>
  <mergeCells count="9">
    <mergeCell ref="A81:B84"/>
    <mergeCell ref="A37:J37"/>
    <mergeCell ref="A38:J39"/>
    <mergeCell ref="A52:B52"/>
    <mergeCell ref="A51:B51"/>
    <mergeCell ref="A61:B61"/>
    <mergeCell ref="A71:B71"/>
    <mergeCell ref="A80:B80"/>
    <mergeCell ref="C64:C68"/>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A90FC-D67E-4572-B6C9-1C4479A0E7FB}">
  <sheetPr>
    <tabColor rgb="FFFFC000"/>
  </sheetPr>
  <dimension ref="A1:G82"/>
  <sheetViews>
    <sheetView rightToLeft="1" topLeftCell="A59" zoomScale="115" zoomScaleNormal="115" workbookViewId="0">
      <selection activeCell="E64" sqref="E64:G66"/>
    </sheetView>
  </sheetViews>
  <sheetFormatPr defaultRowHeight="13.8" x14ac:dyDescent="0.25"/>
  <cols>
    <col min="1" max="1" width="33.3984375" style="1" customWidth="1"/>
    <col min="2" max="2" width="25.5" style="1" customWidth="1"/>
    <col min="3" max="3" width="24.59765625" style="1" customWidth="1"/>
    <col min="4" max="4" width="41.5" style="1" customWidth="1"/>
    <col min="5" max="5" width="28.19921875" style="1" customWidth="1"/>
    <col min="6" max="6" width="32" style="1" customWidth="1"/>
    <col min="7" max="7" width="20.59765625" style="1" bestFit="1" customWidth="1"/>
    <col min="8" max="8" width="17.8984375" style="1" customWidth="1"/>
    <col min="9" max="16384" width="8.796875" style="1"/>
  </cols>
  <sheetData>
    <row r="1" spans="1:1" ht="90.6" customHeight="1" x14ac:dyDescent="0.25">
      <c r="A1" s="117" t="s">
        <v>31</v>
      </c>
    </row>
    <row r="38" spans="1:6" x14ac:dyDescent="0.25">
      <c r="A38" s="198" t="s">
        <v>75</v>
      </c>
      <c r="B38" s="198"/>
      <c r="C38" s="198"/>
      <c r="D38" s="198"/>
      <c r="E38" s="198"/>
      <c r="F38" s="198"/>
    </row>
    <row r="39" spans="1:6" x14ac:dyDescent="0.25">
      <c r="A39" s="198"/>
      <c r="B39" s="198"/>
      <c r="C39" s="198"/>
      <c r="D39" s="198"/>
      <c r="E39" s="198"/>
      <c r="F39" s="198"/>
    </row>
    <row r="40" spans="1:6" x14ac:dyDescent="0.25">
      <c r="A40" s="198"/>
      <c r="B40" s="198"/>
      <c r="C40" s="198"/>
      <c r="D40" s="198"/>
      <c r="E40" s="198"/>
      <c r="F40" s="198"/>
    </row>
    <row r="41" spans="1:6" x14ac:dyDescent="0.25">
      <c r="A41" s="198"/>
      <c r="B41" s="198"/>
      <c r="C41" s="198"/>
      <c r="D41" s="198"/>
      <c r="E41" s="198"/>
      <c r="F41" s="198"/>
    </row>
    <row r="42" spans="1:6" x14ac:dyDescent="0.25">
      <c r="A42" s="198"/>
      <c r="B42" s="198"/>
      <c r="C42" s="198"/>
      <c r="D42" s="198"/>
      <c r="E42" s="198"/>
      <c r="F42" s="198"/>
    </row>
    <row r="43" spans="1:6" x14ac:dyDescent="0.25">
      <c r="A43" s="199" t="s">
        <v>76</v>
      </c>
      <c r="B43" s="198"/>
      <c r="C43" s="198"/>
      <c r="D43" s="198"/>
      <c r="E43" s="198"/>
      <c r="F43" s="198"/>
    </row>
    <row r="44" spans="1:6" ht="41.4" customHeight="1" x14ac:dyDescent="0.25">
      <c r="A44" s="198"/>
      <c r="B44" s="198"/>
      <c r="C44" s="198"/>
      <c r="D44" s="198"/>
      <c r="E44" s="198"/>
      <c r="F44" s="198"/>
    </row>
    <row r="45" spans="1:6" ht="14.4" thickBot="1" x14ac:dyDescent="0.3"/>
    <row r="46" spans="1:6" ht="74.400000000000006" thickBot="1" x14ac:dyDescent="0.45">
      <c r="A46" s="37" t="s">
        <v>45</v>
      </c>
      <c r="B46" s="38" t="s">
        <v>91</v>
      </c>
      <c r="C46" s="158" t="s">
        <v>116</v>
      </c>
      <c r="D46" s="159" t="s">
        <v>113</v>
      </c>
    </row>
    <row r="47" spans="1:6" x14ac:dyDescent="0.25">
      <c r="A47" s="1">
        <v>4</v>
      </c>
      <c r="B47" s="1">
        <v>6</v>
      </c>
      <c r="C47" s="4">
        <f>B47/$B$52</f>
        <v>0.12</v>
      </c>
      <c r="D47" s="36">
        <f>C47</f>
        <v>0.12</v>
      </c>
    </row>
    <row r="48" spans="1:6" x14ac:dyDescent="0.25">
      <c r="A48" s="1">
        <v>6</v>
      </c>
      <c r="B48" s="1">
        <v>7</v>
      </c>
      <c r="C48" s="4">
        <f t="shared" ref="C48:C51" si="0">B48/$B$52</f>
        <v>0.14000000000000001</v>
      </c>
      <c r="D48" s="36">
        <f>D47+C48</f>
        <v>0.26</v>
      </c>
    </row>
    <row r="49" spans="1:7" x14ac:dyDescent="0.25">
      <c r="A49" s="1">
        <v>7</v>
      </c>
      <c r="B49" s="1">
        <v>10</v>
      </c>
      <c r="C49" s="4">
        <f t="shared" si="0"/>
        <v>0.2</v>
      </c>
      <c r="D49" s="36">
        <f t="shared" ref="D49:D51" si="1">D48+C49</f>
        <v>0.46</v>
      </c>
    </row>
    <row r="50" spans="1:7" x14ac:dyDescent="0.25">
      <c r="A50" s="1">
        <v>8</v>
      </c>
      <c r="B50" s="1">
        <v>12</v>
      </c>
      <c r="C50" s="4">
        <f t="shared" si="0"/>
        <v>0.24</v>
      </c>
      <c r="D50" s="36">
        <f t="shared" si="1"/>
        <v>0.7</v>
      </c>
    </row>
    <row r="51" spans="1:7" ht="14.4" thickBot="1" x14ac:dyDescent="0.3">
      <c r="A51" s="1">
        <v>9</v>
      </c>
      <c r="B51" s="1">
        <v>15</v>
      </c>
      <c r="C51" s="4">
        <f t="shared" si="0"/>
        <v>0.3</v>
      </c>
      <c r="D51" s="160">
        <f t="shared" si="1"/>
        <v>1</v>
      </c>
    </row>
    <row r="52" spans="1:7" ht="41.4" thickBot="1" x14ac:dyDescent="0.3">
      <c r="A52" s="14" t="s">
        <v>8</v>
      </c>
      <c r="B52" s="14">
        <f>SUM(B47:B51)</f>
        <v>50</v>
      </c>
      <c r="C52" s="39">
        <f>SUM(C47:C51)</f>
        <v>1</v>
      </c>
      <c r="D52" s="161"/>
    </row>
    <row r="54" spans="1:7" ht="14.4" thickBot="1" x14ac:dyDescent="0.3"/>
    <row r="55" spans="1:7" ht="23.4" thickBot="1" x14ac:dyDescent="0.3">
      <c r="D55" s="85" t="s">
        <v>63</v>
      </c>
      <c r="E55" s="86" t="s">
        <v>32</v>
      </c>
      <c r="F55" s="87"/>
      <c r="G55" s="88"/>
    </row>
    <row r="56" spans="1:7" ht="17.399999999999999" x14ac:dyDescent="0.25">
      <c r="D56" s="43"/>
      <c r="E56" s="49">
        <f>B52</f>
        <v>50</v>
      </c>
      <c r="F56" s="50" t="s">
        <v>33</v>
      </c>
      <c r="G56" s="50" t="s">
        <v>34</v>
      </c>
    </row>
    <row r="57" spans="1:7" ht="18" thickBot="1" x14ac:dyDescent="0.3">
      <c r="D57" s="43"/>
      <c r="E57" s="47">
        <v>0</v>
      </c>
      <c r="F57" s="48" t="s">
        <v>35</v>
      </c>
      <c r="G57" s="48"/>
    </row>
    <row r="58" spans="1:7" ht="60.6" thickBot="1" x14ac:dyDescent="0.3">
      <c r="D58" s="51" t="e" vm="2">
        <v>#VALUE!</v>
      </c>
      <c r="E58" s="52">
        <f>SUMPRODUCT(A47:A51,B47:B51)/B52</f>
        <v>7.34</v>
      </c>
      <c r="F58" s="53" t="s">
        <v>46</v>
      </c>
      <c r="G58" s="54" t="s">
        <v>36</v>
      </c>
    </row>
    <row r="59" spans="1:7" ht="60.6" thickBot="1" x14ac:dyDescent="0.3">
      <c r="D59" s="46"/>
      <c r="E59" s="55"/>
      <c r="F59" s="56"/>
      <c r="G59" s="56"/>
    </row>
    <row r="60" spans="1:7" ht="105" thickBot="1" x14ac:dyDescent="0.3">
      <c r="C60" s="42"/>
      <c r="D60" s="57" t="s">
        <v>61</v>
      </c>
      <c r="E60" s="58">
        <v>8</v>
      </c>
      <c r="F60" s="59" t="s">
        <v>47</v>
      </c>
      <c r="G60" s="60" t="s">
        <v>37</v>
      </c>
    </row>
    <row r="61" spans="1:7" ht="18" thickBot="1" x14ac:dyDescent="0.3">
      <c r="C61" s="42"/>
      <c r="D61" s="44"/>
      <c r="E61" s="55"/>
      <c r="F61" s="56"/>
      <c r="G61" s="56"/>
    </row>
    <row r="62" spans="1:7" ht="52.8" thickBot="1" x14ac:dyDescent="0.3">
      <c r="C62" s="27"/>
      <c r="D62" s="61" t="s">
        <v>60</v>
      </c>
      <c r="E62" s="62">
        <v>9</v>
      </c>
      <c r="F62" s="63" t="s">
        <v>48</v>
      </c>
      <c r="G62" s="64" t="s">
        <v>38</v>
      </c>
    </row>
    <row r="63" spans="1:7" ht="18" thickBot="1" x14ac:dyDescent="0.3">
      <c r="C63" s="27"/>
      <c r="D63" s="44"/>
      <c r="E63" s="55"/>
      <c r="F63" s="56"/>
      <c r="G63" s="56"/>
    </row>
    <row r="64" spans="1:7" ht="83.4" thickBot="1" x14ac:dyDescent="0.3">
      <c r="D64" s="65" t="s">
        <v>55</v>
      </c>
      <c r="E64" s="66">
        <f>E66^0.5</f>
        <v>1.6113121981788632</v>
      </c>
      <c r="F64" s="67" t="s">
        <v>49</v>
      </c>
      <c r="G64" s="68" t="s">
        <v>39</v>
      </c>
    </row>
    <row r="65" spans="1:7" ht="18" thickBot="1" x14ac:dyDescent="0.3">
      <c r="D65" s="45"/>
      <c r="E65" s="55"/>
      <c r="F65" s="56"/>
      <c r="G65" s="56"/>
    </row>
    <row r="66" spans="1:7" ht="69.599999999999994" thickBot="1" x14ac:dyDescent="0.3">
      <c r="A66" s="27"/>
      <c r="B66" s="27"/>
      <c r="D66" s="65" t="s">
        <v>56</v>
      </c>
      <c r="E66" s="70">
        <v>2.5963270000000001</v>
      </c>
      <c r="F66" s="67" t="s">
        <v>50</v>
      </c>
      <c r="G66" s="68" t="s">
        <v>40</v>
      </c>
    </row>
    <row r="67" spans="1:7" ht="18" thickBot="1" x14ac:dyDescent="0.3">
      <c r="A67" s="27"/>
      <c r="B67" s="27"/>
      <c r="D67" s="45"/>
      <c r="E67" s="69"/>
      <c r="F67" s="71"/>
      <c r="G67" s="56"/>
    </row>
    <row r="68" spans="1:7" ht="42" thickBot="1" x14ac:dyDescent="0.3">
      <c r="D68" s="72" t="s">
        <v>57</v>
      </c>
      <c r="E68" s="73">
        <f>9-4</f>
        <v>5</v>
      </c>
      <c r="F68" s="74" t="s">
        <v>51</v>
      </c>
      <c r="G68" s="75" t="s">
        <v>41</v>
      </c>
    </row>
    <row r="69" spans="1:7" ht="18" thickBot="1" x14ac:dyDescent="0.3">
      <c r="D69" s="45"/>
      <c r="E69" s="71"/>
      <c r="F69" s="71"/>
      <c r="G69" s="56"/>
    </row>
    <row r="70" spans="1:7" ht="17.399999999999999" x14ac:dyDescent="0.25">
      <c r="D70" s="76" t="s">
        <v>58</v>
      </c>
      <c r="E70" s="77">
        <v>4</v>
      </c>
      <c r="F70" s="78" t="s">
        <v>52</v>
      </c>
      <c r="G70" s="79" t="s">
        <v>42</v>
      </c>
    </row>
    <row r="71" spans="1:7" ht="28.2" thickBot="1" x14ac:dyDescent="0.3">
      <c r="D71" s="80" t="s">
        <v>59</v>
      </c>
      <c r="E71" s="81">
        <v>9</v>
      </c>
      <c r="F71" s="82" t="s">
        <v>53</v>
      </c>
      <c r="G71" s="83"/>
    </row>
    <row r="72" spans="1:7" ht="17.399999999999999" x14ac:dyDescent="0.25">
      <c r="D72" s="24"/>
      <c r="E72" s="55"/>
      <c r="F72" s="56"/>
      <c r="G72" s="84"/>
    </row>
    <row r="73" spans="1:7" ht="110.4" x14ac:dyDescent="0.25">
      <c r="C73" s="40"/>
      <c r="D73" s="89" t="s">
        <v>117</v>
      </c>
      <c r="E73" s="90">
        <f>9-6</f>
        <v>3</v>
      </c>
      <c r="F73" s="90" t="s">
        <v>62</v>
      </c>
      <c r="G73" s="90" t="s">
        <v>43</v>
      </c>
    </row>
    <row r="76" spans="1:7" ht="14.4" thickBot="1" x14ac:dyDescent="0.3"/>
    <row r="77" spans="1:7" ht="156.6" x14ac:dyDescent="0.25">
      <c r="A77" s="163"/>
      <c r="B77" s="162" t="s">
        <v>21</v>
      </c>
      <c r="C77" s="164"/>
      <c r="D77" s="165"/>
      <c r="F77" s="91" t="s">
        <v>118</v>
      </c>
    </row>
    <row r="78" spans="1:7" ht="30" x14ac:dyDescent="0.25">
      <c r="A78" s="166"/>
      <c r="B78" s="167" t="s">
        <v>119</v>
      </c>
      <c r="C78" s="111"/>
      <c r="D78" s="168"/>
    </row>
    <row r="79" spans="1:7" ht="30" x14ac:dyDescent="0.25">
      <c r="A79" s="166"/>
      <c r="B79" s="122"/>
      <c r="C79" s="111"/>
      <c r="D79" s="168"/>
    </row>
    <row r="80" spans="1:7" ht="27.6" x14ac:dyDescent="0.25">
      <c r="A80" s="166"/>
      <c r="B80" s="169" t="s">
        <v>120</v>
      </c>
      <c r="C80" s="111"/>
      <c r="D80" s="168"/>
    </row>
    <row r="81" spans="1:4" ht="30" x14ac:dyDescent="0.25">
      <c r="A81" s="166"/>
      <c r="B81" s="122"/>
      <c r="C81" s="111"/>
      <c r="D81" s="168"/>
    </row>
    <row r="82" spans="1:4" ht="240.6" thickBot="1" x14ac:dyDescent="0.3">
      <c r="A82" s="170"/>
      <c r="B82" s="171" t="s">
        <v>24</v>
      </c>
      <c r="C82" s="172"/>
      <c r="D82" s="173"/>
    </row>
  </sheetData>
  <mergeCells count="2">
    <mergeCell ref="A38:F42"/>
    <mergeCell ref="A43:F4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D6BE7-5D4E-4553-BF0A-872915EDE208}">
  <sheetPr>
    <tabColor rgb="FFCCFFCC"/>
  </sheetPr>
  <dimension ref="A1:X52"/>
  <sheetViews>
    <sheetView rightToLeft="1" topLeftCell="A30" zoomScale="85" zoomScaleNormal="85" workbookViewId="0">
      <selection activeCell="M19" sqref="M19:N32"/>
    </sheetView>
  </sheetViews>
  <sheetFormatPr defaultRowHeight="13.8" x14ac:dyDescent="0.25"/>
  <cols>
    <col min="1" max="1" width="12.59765625" style="1" customWidth="1"/>
    <col min="2" max="5" width="8.796875" style="1"/>
    <col min="6" max="6" width="22.69921875" style="1" customWidth="1"/>
    <col min="7" max="8" width="8.796875" style="1"/>
    <col min="9" max="9" width="14" style="1" bestFit="1" customWidth="1"/>
    <col min="10" max="10" width="8.796875" style="1" customWidth="1"/>
    <col min="11" max="12" width="8.796875" style="1"/>
    <col min="13" max="13" width="29.296875" style="1" bestFit="1" customWidth="1"/>
    <col min="14" max="14" width="52.8984375" style="1" customWidth="1"/>
    <col min="15" max="15" width="25.296875" style="1" customWidth="1"/>
    <col min="16" max="16" width="20.69921875" style="1" customWidth="1"/>
    <col min="17" max="16384" width="8.796875" style="1"/>
  </cols>
  <sheetData>
    <row r="1" spans="1:24" ht="34.799999999999997" x14ac:dyDescent="0.25">
      <c r="A1" s="202" t="s">
        <v>92</v>
      </c>
      <c r="B1" s="202"/>
      <c r="C1" s="202"/>
      <c r="D1" s="202"/>
      <c r="E1" s="202"/>
      <c r="F1" s="202"/>
      <c r="G1" s="202"/>
      <c r="H1" s="202"/>
      <c r="I1" s="202"/>
      <c r="J1" s="202"/>
      <c r="K1" s="202"/>
      <c r="L1" s="202"/>
      <c r="M1" s="202"/>
      <c r="N1" s="202"/>
    </row>
    <row r="2" spans="1:24" ht="13.8" customHeight="1" x14ac:dyDescent="0.25">
      <c r="A2" s="203" t="s">
        <v>93</v>
      </c>
      <c r="B2" s="203"/>
      <c r="C2" s="203"/>
      <c r="D2" s="203"/>
      <c r="E2" s="203"/>
      <c r="F2" s="203"/>
      <c r="G2" s="203"/>
      <c r="H2" s="203"/>
      <c r="I2" s="203"/>
      <c r="J2" s="203"/>
      <c r="K2" s="203"/>
      <c r="L2" s="203"/>
      <c r="M2" s="203"/>
      <c r="N2" s="203"/>
      <c r="O2" s="103"/>
      <c r="P2" s="103"/>
      <c r="Q2" s="103"/>
      <c r="R2" s="103"/>
      <c r="S2" s="103"/>
      <c r="T2" s="103"/>
      <c r="U2" s="103"/>
      <c r="V2" s="103"/>
      <c r="W2" s="103"/>
      <c r="X2" s="103"/>
    </row>
    <row r="3" spans="1:24" ht="13.8" customHeight="1" x14ac:dyDescent="0.25">
      <c r="A3" s="203"/>
      <c r="B3" s="203"/>
      <c r="C3" s="203"/>
      <c r="D3" s="203"/>
      <c r="E3" s="203"/>
      <c r="F3" s="203"/>
      <c r="G3" s="203"/>
      <c r="H3" s="203"/>
      <c r="I3" s="203"/>
      <c r="J3" s="203"/>
      <c r="K3" s="203"/>
      <c r="L3" s="203"/>
      <c r="M3" s="203"/>
      <c r="N3" s="203"/>
      <c r="O3" s="103"/>
      <c r="P3" s="103"/>
      <c r="Q3" s="103"/>
      <c r="R3" s="103"/>
      <c r="S3" s="103"/>
      <c r="T3" s="103"/>
      <c r="U3" s="103"/>
      <c r="V3" s="103"/>
      <c r="W3" s="103"/>
      <c r="X3" s="103"/>
    </row>
    <row r="4" spans="1:24" ht="13.8" customHeight="1" x14ac:dyDescent="0.25">
      <c r="A4" s="203"/>
      <c r="B4" s="203"/>
      <c r="C4" s="203"/>
      <c r="D4" s="203"/>
      <c r="E4" s="203"/>
      <c r="F4" s="203"/>
      <c r="G4" s="203"/>
      <c r="H4" s="203"/>
      <c r="I4" s="203"/>
      <c r="J4" s="203"/>
      <c r="K4" s="203"/>
      <c r="L4" s="203"/>
      <c r="M4" s="203"/>
      <c r="N4" s="203"/>
      <c r="O4" s="103"/>
      <c r="P4" s="103"/>
      <c r="Q4" s="103"/>
      <c r="R4" s="103"/>
      <c r="S4" s="103"/>
      <c r="T4" s="103"/>
      <c r="U4" s="103"/>
      <c r="V4" s="103"/>
      <c r="W4" s="103"/>
      <c r="X4" s="103"/>
    </row>
    <row r="5" spans="1:24" ht="63.6" customHeight="1" x14ac:dyDescent="0.25">
      <c r="A5" s="203"/>
      <c r="B5" s="203"/>
      <c r="C5" s="203"/>
      <c r="D5" s="203"/>
      <c r="E5" s="203"/>
      <c r="F5" s="203"/>
      <c r="G5" s="203"/>
      <c r="H5" s="203"/>
      <c r="I5" s="203"/>
      <c r="J5" s="203"/>
      <c r="K5" s="203"/>
      <c r="L5" s="203"/>
      <c r="M5" s="203"/>
      <c r="N5" s="203"/>
      <c r="O5" s="103"/>
      <c r="P5" s="103"/>
      <c r="Q5" s="103"/>
      <c r="R5" s="103"/>
      <c r="S5" s="103"/>
      <c r="T5" s="103"/>
      <c r="U5" s="103"/>
      <c r="V5" s="103"/>
      <c r="W5" s="103"/>
      <c r="X5" s="103"/>
    </row>
    <row r="6" spans="1:24" ht="63.6" customHeight="1" x14ac:dyDescent="0.25">
      <c r="A6" s="42"/>
      <c r="B6" s="42"/>
      <c r="C6" s="42"/>
      <c r="D6" s="42"/>
      <c r="E6" s="42"/>
      <c r="F6" s="42"/>
      <c r="G6" s="42"/>
      <c r="H6" s="42"/>
      <c r="I6" s="42"/>
      <c r="J6" s="42"/>
      <c r="K6" s="42"/>
      <c r="L6" s="42"/>
      <c r="M6" s="42"/>
      <c r="N6" s="42"/>
      <c r="O6" s="103"/>
      <c r="P6" s="103"/>
      <c r="Q6" s="103"/>
      <c r="R6" s="103"/>
      <c r="S6" s="103"/>
      <c r="T6" s="103"/>
      <c r="U6" s="103"/>
      <c r="V6" s="103"/>
      <c r="W6" s="103"/>
      <c r="X6" s="103"/>
    </row>
    <row r="7" spans="1:24" ht="63.6" customHeight="1" x14ac:dyDescent="0.25">
      <c r="A7" s="42"/>
      <c r="B7" s="42"/>
      <c r="C7" s="42"/>
      <c r="D7" s="42"/>
      <c r="E7" s="42"/>
      <c r="F7" s="42"/>
      <c r="G7" s="42"/>
      <c r="H7" s="42"/>
      <c r="I7" s="42"/>
      <c r="J7" s="42"/>
      <c r="K7" s="42"/>
      <c r="L7" s="42"/>
      <c r="M7" s="42"/>
      <c r="N7" s="42"/>
      <c r="O7" s="103"/>
      <c r="P7" s="103"/>
      <c r="Q7" s="103"/>
      <c r="R7" s="103"/>
      <c r="S7" s="103"/>
      <c r="T7" s="103"/>
      <c r="U7" s="103"/>
      <c r="V7" s="103"/>
      <c r="W7" s="103"/>
      <c r="X7" s="103"/>
    </row>
    <row r="8" spans="1:24" ht="63.6" customHeight="1" x14ac:dyDescent="0.25">
      <c r="A8" s="42"/>
      <c r="B8" s="42"/>
      <c r="C8" s="42"/>
      <c r="D8" s="42"/>
      <c r="E8" s="42"/>
      <c r="F8" s="42"/>
      <c r="G8" s="42"/>
      <c r="H8" s="42"/>
      <c r="I8" s="42"/>
      <c r="J8" s="42"/>
      <c r="K8" s="42"/>
      <c r="L8" s="42"/>
      <c r="M8" s="42"/>
      <c r="N8" s="42"/>
      <c r="O8" s="103"/>
      <c r="P8" s="103"/>
      <c r="Q8" s="103"/>
      <c r="R8" s="103"/>
      <c r="S8" s="103"/>
      <c r="T8" s="103"/>
      <c r="U8" s="103"/>
      <c r="V8" s="103"/>
      <c r="W8" s="103"/>
      <c r="X8" s="103"/>
    </row>
    <row r="9" spans="1:24" ht="63.6" customHeight="1" x14ac:dyDescent="0.25">
      <c r="A9" s="42"/>
      <c r="B9" s="42"/>
      <c r="C9" s="42"/>
      <c r="D9" s="42"/>
      <c r="E9" s="42"/>
      <c r="F9" s="42"/>
      <c r="G9" s="42"/>
      <c r="H9" s="42"/>
      <c r="I9" s="42"/>
      <c r="J9" s="42"/>
      <c r="K9" s="42"/>
      <c r="L9" s="42"/>
      <c r="M9" s="42"/>
      <c r="N9" s="42"/>
      <c r="O9" s="103"/>
      <c r="P9" s="103"/>
      <c r="Q9" s="103"/>
      <c r="R9" s="103"/>
      <c r="S9" s="103"/>
      <c r="T9" s="103"/>
      <c r="U9" s="103"/>
      <c r="V9" s="103"/>
      <c r="W9" s="103"/>
      <c r="X9" s="103"/>
    </row>
    <row r="10" spans="1:24" ht="63.6" customHeight="1" x14ac:dyDescent="0.25">
      <c r="A10" s="27"/>
      <c r="B10" s="27"/>
      <c r="C10" s="27"/>
      <c r="D10" s="27"/>
      <c r="E10" s="27"/>
      <c r="F10" s="27"/>
      <c r="G10" s="27"/>
      <c r="H10" s="27"/>
      <c r="I10" s="27"/>
      <c r="J10" s="27"/>
      <c r="K10" s="27"/>
      <c r="L10" s="27"/>
      <c r="M10" s="27"/>
      <c r="N10" s="27"/>
      <c r="O10" s="27"/>
      <c r="P10" s="27"/>
      <c r="Q10" s="27"/>
      <c r="R10" s="27"/>
      <c r="S10" s="27"/>
      <c r="T10" s="27"/>
      <c r="U10" s="27"/>
      <c r="V10" s="27"/>
      <c r="W10" s="27"/>
      <c r="X10" s="27"/>
    </row>
    <row r="11" spans="1:24" ht="63.6" customHeight="1" x14ac:dyDescent="0.25">
      <c r="A11" s="27"/>
      <c r="B11" s="27"/>
      <c r="C11" s="27"/>
      <c r="D11" s="27"/>
      <c r="E11" s="27"/>
      <c r="F11" s="27"/>
      <c r="G11" s="27"/>
      <c r="H11" s="27"/>
      <c r="I11" s="27"/>
      <c r="J11" s="27"/>
      <c r="K11" s="27"/>
      <c r="L11" s="27"/>
      <c r="M11" s="27"/>
      <c r="N11" s="27"/>
      <c r="O11" s="27"/>
      <c r="P11" s="27"/>
      <c r="Q11" s="27"/>
      <c r="R11" s="27"/>
      <c r="S11" s="27"/>
      <c r="T11" s="27"/>
      <c r="U11" s="27"/>
      <c r="V11" s="27"/>
      <c r="W11" s="27"/>
      <c r="X11" s="27"/>
    </row>
    <row r="13" spans="1:24" s="29" customFormat="1" ht="30" x14ac:dyDescent="0.25">
      <c r="A13" s="92">
        <v>55</v>
      </c>
      <c r="B13" s="92">
        <v>60</v>
      </c>
      <c r="C13" s="92">
        <v>65</v>
      </c>
      <c r="D13" s="92">
        <v>70</v>
      </c>
      <c r="E13" s="92">
        <v>70</v>
      </c>
      <c r="F13" s="92">
        <v>70</v>
      </c>
      <c r="G13" s="92">
        <v>75</v>
      </c>
      <c r="H13" s="92">
        <v>75</v>
      </c>
      <c r="I13" s="92">
        <v>80</v>
      </c>
      <c r="J13" s="92">
        <v>80</v>
      </c>
      <c r="K13" s="92">
        <v>80</v>
      </c>
      <c r="L13" s="92">
        <v>95</v>
      </c>
      <c r="M13" s="92">
        <v>90</v>
      </c>
      <c r="N13" s="92">
        <v>94</v>
      </c>
      <c r="O13" s="92">
        <v>97</v>
      </c>
    </row>
    <row r="16" spans="1:24" ht="41.4" customHeight="1" x14ac:dyDescent="0.25">
      <c r="C16" s="200" t="s">
        <v>65</v>
      </c>
      <c r="D16" s="200"/>
      <c r="E16" s="200"/>
      <c r="F16" s="200"/>
      <c r="G16" s="200"/>
      <c r="H16" s="200"/>
      <c r="I16" s="200"/>
      <c r="J16" s="200"/>
      <c r="K16" s="200"/>
      <c r="L16" s="200"/>
      <c r="M16" s="200"/>
      <c r="N16" s="200"/>
      <c r="O16" s="200"/>
    </row>
    <row r="17" spans="1:14" ht="25.2" thickBot="1" x14ac:dyDescent="0.3">
      <c r="A17" s="93">
        <v>55</v>
      </c>
    </row>
    <row r="18" spans="1:14" ht="24.6" x14ac:dyDescent="0.3">
      <c r="A18" s="93">
        <v>60</v>
      </c>
      <c r="G18" s="124"/>
      <c r="H18" s="124"/>
      <c r="M18" s="174" t="s">
        <v>121</v>
      </c>
      <c r="N18" s="175"/>
    </row>
    <row r="19" spans="1:14" ht="24.6" x14ac:dyDescent="0.25">
      <c r="A19" s="93">
        <v>65</v>
      </c>
      <c r="G19" s="125"/>
      <c r="H19" s="125"/>
      <c r="M19" s="176"/>
      <c r="N19" s="177"/>
    </row>
    <row r="20" spans="1:14" ht="24.6" x14ac:dyDescent="0.25">
      <c r="A20" s="93">
        <v>70</v>
      </c>
      <c r="G20" s="125"/>
      <c r="H20" s="125"/>
      <c r="M20" s="176" t="s">
        <v>36</v>
      </c>
      <c r="N20" s="177">
        <v>77.066666666666663</v>
      </c>
    </row>
    <row r="21" spans="1:14" ht="24.6" x14ac:dyDescent="0.25">
      <c r="A21" s="93">
        <v>70</v>
      </c>
      <c r="G21" s="125"/>
      <c r="H21" s="125"/>
      <c r="M21" s="176" t="s">
        <v>122</v>
      </c>
      <c r="N21" s="177">
        <v>3.2956922340514905</v>
      </c>
    </row>
    <row r="22" spans="1:14" ht="24.6" x14ac:dyDescent="0.25">
      <c r="A22" s="93">
        <v>70</v>
      </c>
      <c r="G22" s="125"/>
      <c r="H22" s="125"/>
      <c r="M22" s="176" t="s">
        <v>37</v>
      </c>
      <c r="N22" s="177">
        <v>75</v>
      </c>
    </row>
    <row r="23" spans="1:14" ht="24.6" x14ac:dyDescent="0.25">
      <c r="A23" s="93">
        <v>75</v>
      </c>
      <c r="G23" s="125"/>
      <c r="H23" s="125"/>
      <c r="M23" s="176" t="s">
        <v>38</v>
      </c>
      <c r="N23" s="177">
        <v>70</v>
      </c>
    </row>
    <row r="24" spans="1:14" ht="24.6" x14ac:dyDescent="0.25">
      <c r="A24" s="93">
        <v>75</v>
      </c>
      <c r="G24" s="125"/>
      <c r="H24" s="125"/>
      <c r="M24" s="176" t="s">
        <v>123</v>
      </c>
      <c r="N24" s="177">
        <v>12.764161136706539</v>
      </c>
    </row>
    <row r="25" spans="1:14" ht="24.6" x14ac:dyDescent="0.25">
      <c r="A25" s="93">
        <v>80</v>
      </c>
      <c r="G25" s="125"/>
      <c r="H25" s="125"/>
      <c r="M25" s="176" t="s">
        <v>124</v>
      </c>
      <c r="N25" s="177">
        <v>162.92380952380958</v>
      </c>
    </row>
    <row r="26" spans="1:14" ht="24.6" x14ac:dyDescent="0.25">
      <c r="A26" s="93">
        <v>80</v>
      </c>
      <c r="G26" s="125"/>
      <c r="H26" s="125"/>
      <c r="M26" s="176" t="s">
        <v>125</v>
      </c>
      <c r="N26" s="177">
        <v>-0.77859943542634413</v>
      </c>
    </row>
    <row r="27" spans="1:14" ht="24.6" x14ac:dyDescent="0.25">
      <c r="A27" s="93">
        <v>80</v>
      </c>
      <c r="G27" s="125"/>
      <c r="H27" s="125"/>
      <c r="M27" s="176" t="s">
        <v>126</v>
      </c>
      <c r="N27" s="177">
        <v>8.8490080264938667E-2</v>
      </c>
    </row>
    <row r="28" spans="1:14" ht="24.6" x14ac:dyDescent="0.25">
      <c r="A28" s="93">
        <v>95</v>
      </c>
      <c r="G28" s="125"/>
      <c r="H28" s="125"/>
      <c r="M28" s="176" t="s">
        <v>41</v>
      </c>
      <c r="N28" s="177">
        <v>42</v>
      </c>
    </row>
    <row r="29" spans="1:14" ht="24.6" x14ac:dyDescent="0.25">
      <c r="A29" s="93">
        <v>90</v>
      </c>
      <c r="G29" s="125"/>
      <c r="H29" s="125"/>
      <c r="M29" s="176" t="s">
        <v>127</v>
      </c>
      <c r="N29" s="177">
        <v>55</v>
      </c>
    </row>
    <row r="30" spans="1:14" ht="24.6" x14ac:dyDescent="0.25">
      <c r="A30" s="93">
        <v>94</v>
      </c>
      <c r="G30" s="125"/>
      <c r="H30" s="125"/>
      <c r="M30" s="176" t="s">
        <v>128</v>
      </c>
      <c r="N30" s="177">
        <v>97</v>
      </c>
    </row>
    <row r="31" spans="1:14" ht="24.6" x14ac:dyDescent="0.25">
      <c r="A31" s="93">
        <v>97</v>
      </c>
      <c r="G31" s="125"/>
      <c r="H31" s="125"/>
      <c r="M31" s="176" t="s">
        <v>129</v>
      </c>
      <c r="N31" s="177">
        <v>1156</v>
      </c>
    </row>
    <row r="32" spans="1:14" ht="14.4" thickBot="1" x14ac:dyDescent="0.3">
      <c r="G32" s="125"/>
      <c r="H32" s="125"/>
      <c r="L32" s="1" t="s">
        <v>34</v>
      </c>
      <c r="M32" s="178" t="s">
        <v>130</v>
      </c>
      <c r="N32" s="179">
        <v>15</v>
      </c>
    </row>
    <row r="36" spans="1:16" x14ac:dyDescent="0.25">
      <c r="C36" s="201" t="s">
        <v>64</v>
      </c>
      <c r="D36" s="201"/>
      <c r="E36" s="201"/>
      <c r="F36" s="201"/>
      <c r="G36" s="201"/>
      <c r="H36" s="201"/>
      <c r="I36" s="201"/>
      <c r="J36" s="201"/>
      <c r="K36" s="201"/>
      <c r="L36" s="201"/>
      <c r="M36" s="201"/>
      <c r="N36" s="201"/>
      <c r="O36" s="201"/>
      <c r="P36" s="201"/>
    </row>
    <row r="37" spans="1:16" x14ac:dyDescent="0.25">
      <c r="C37" s="201"/>
      <c r="D37" s="201"/>
      <c r="E37" s="201"/>
      <c r="F37" s="201"/>
      <c r="G37" s="201"/>
      <c r="H37" s="201"/>
      <c r="I37" s="201"/>
      <c r="J37" s="201"/>
      <c r="K37" s="201"/>
      <c r="L37" s="201"/>
      <c r="M37" s="201"/>
      <c r="N37" s="201"/>
      <c r="O37" s="201"/>
      <c r="P37" s="201"/>
    </row>
    <row r="38" spans="1:16" ht="24.6" x14ac:dyDescent="0.25">
      <c r="A38" s="94">
        <v>55</v>
      </c>
      <c r="C38" s="201"/>
      <c r="D38" s="201"/>
      <c r="E38" s="201"/>
      <c r="F38" s="201"/>
      <c r="G38" s="201"/>
      <c r="H38" s="201"/>
      <c r="I38" s="201"/>
      <c r="J38" s="201"/>
      <c r="K38" s="201"/>
      <c r="L38" s="201"/>
      <c r="M38" s="201"/>
      <c r="N38" s="201"/>
      <c r="O38" s="201"/>
      <c r="P38" s="201"/>
    </row>
    <row r="39" spans="1:16" ht="25.2" thickBot="1" x14ac:dyDescent="0.3">
      <c r="A39" s="94">
        <v>60</v>
      </c>
    </row>
    <row r="40" spans="1:16" ht="40.799999999999997" x14ac:dyDescent="0.25">
      <c r="A40" s="94">
        <v>65</v>
      </c>
      <c r="F40" s="126" t="s">
        <v>66</v>
      </c>
      <c r="G40" s="127"/>
      <c r="H40" s="127"/>
      <c r="I40" s="128" cm="1">
        <f t="array" ref="I40:I41">_xlfn.MODE.MULT(A38:A52)</f>
        <v>70</v>
      </c>
      <c r="M40" s="107"/>
    </row>
    <row r="41" spans="1:16" ht="63.6" customHeight="1" thickBot="1" x14ac:dyDescent="0.3">
      <c r="A41" s="94">
        <v>70</v>
      </c>
      <c r="F41" s="129"/>
      <c r="G41" s="130"/>
      <c r="H41" s="130"/>
      <c r="I41" s="131">
        <v>80</v>
      </c>
      <c r="M41" s="204" t="s">
        <v>73</v>
      </c>
      <c r="N41" s="204"/>
      <c r="O41" s="204"/>
    </row>
    <row r="42" spans="1:16" ht="86.4" customHeight="1" thickBot="1" x14ac:dyDescent="0.3">
      <c r="A42" s="94">
        <v>70</v>
      </c>
      <c r="F42" s="28"/>
      <c r="G42" s="28"/>
      <c r="H42" s="28"/>
      <c r="I42" s="28"/>
      <c r="M42" s="41" t="s">
        <v>70</v>
      </c>
      <c r="N42" s="41" t="e" vm="3">
        <v>#VALUE!</v>
      </c>
      <c r="O42" s="147">
        <f>_xlfn.QUARTILE.EXC(A38:A52,1)</f>
        <v>70</v>
      </c>
    </row>
    <row r="43" spans="1:16" ht="59.4" customHeight="1" thickBot="1" x14ac:dyDescent="0.3">
      <c r="A43" s="94">
        <v>70</v>
      </c>
      <c r="F43" s="132" t="s">
        <v>67</v>
      </c>
      <c r="G43" s="133"/>
      <c r="H43" s="133"/>
      <c r="I43" s="134">
        <f>MEDIAN(A38:A52)</f>
        <v>75</v>
      </c>
      <c r="M43" s="104" t="s">
        <v>71</v>
      </c>
      <c r="N43" s="104" t="e" vm="4">
        <v>#VALUE!</v>
      </c>
      <c r="O43" s="148">
        <f>_xlfn.QUARTILE.EXC(A38:A52,3)</f>
        <v>90</v>
      </c>
    </row>
    <row r="44" spans="1:16" ht="25.2" thickBot="1" x14ac:dyDescent="0.3">
      <c r="A44" s="94">
        <v>75</v>
      </c>
      <c r="F44" s="28"/>
      <c r="G44" s="26"/>
      <c r="H44" s="28"/>
      <c r="I44" s="28"/>
      <c r="M44" s="105" t="s">
        <v>72</v>
      </c>
      <c r="N44" s="105"/>
      <c r="O44" s="149">
        <f>O43-O42</f>
        <v>20</v>
      </c>
    </row>
    <row r="45" spans="1:16" ht="41.4" thickBot="1" x14ac:dyDescent="0.3">
      <c r="A45" s="94">
        <v>75</v>
      </c>
      <c r="F45" s="135" t="s">
        <v>68</v>
      </c>
      <c r="G45" s="136"/>
      <c r="H45" s="136"/>
      <c r="I45" s="137">
        <f>AVERAGE(A38:A52)</f>
        <v>77.066666666666663</v>
      </c>
      <c r="M45" s="106"/>
      <c r="N45" s="106"/>
      <c r="O45" s="106"/>
    </row>
    <row r="46" spans="1:16" ht="25.2" thickBot="1" x14ac:dyDescent="0.3">
      <c r="A46" s="94">
        <v>80</v>
      </c>
      <c r="F46" s="28"/>
      <c r="G46" s="28"/>
      <c r="H46" s="28"/>
      <c r="I46" s="28"/>
    </row>
    <row r="47" spans="1:16" ht="24.6" x14ac:dyDescent="0.25">
      <c r="A47" s="94">
        <v>80</v>
      </c>
      <c r="F47" s="138" t="s">
        <v>50</v>
      </c>
      <c r="G47" s="139"/>
      <c r="H47" s="139"/>
      <c r="I47" s="140">
        <f>_xlfn.VAR.S(A38:A52)</f>
        <v>162.92380952380958</v>
      </c>
    </row>
    <row r="48" spans="1:16" ht="25.2" thickBot="1" x14ac:dyDescent="0.3">
      <c r="A48" s="94">
        <v>80</v>
      </c>
      <c r="F48" s="141" t="s">
        <v>49</v>
      </c>
      <c r="G48" s="142"/>
      <c r="H48" s="142"/>
      <c r="I48" s="143">
        <f>_xlfn.STDEV.S(A38:A52)</f>
        <v>12.764161136706539</v>
      </c>
    </row>
    <row r="49" spans="1:9" ht="25.2" thickBot="1" x14ac:dyDescent="0.3">
      <c r="A49" s="94">
        <v>95</v>
      </c>
      <c r="F49" s="28"/>
      <c r="G49" s="28"/>
      <c r="H49" s="28"/>
      <c r="I49" s="28"/>
    </row>
    <row r="50" spans="1:9" ht="41.4" thickBot="1" x14ac:dyDescent="0.3">
      <c r="A50" s="94">
        <v>90</v>
      </c>
      <c r="F50" s="144" t="s">
        <v>69</v>
      </c>
      <c r="G50" s="145"/>
      <c r="H50" s="145"/>
      <c r="I50" s="146">
        <f>MAX(A38:A52)-MIN(A38:A52)</f>
        <v>42</v>
      </c>
    </row>
    <row r="51" spans="1:9" ht="24.6" x14ac:dyDescent="0.25">
      <c r="A51" s="94">
        <v>94</v>
      </c>
    </row>
    <row r="52" spans="1:9" ht="24.6" x14ac:dyDescent="0.25">
      <c r="A52" s="94">
        <v>97</v>
      </c>
    </row>
  </sheetData>
  <mergeCells count="5">
    <mergeCell ref="C16:O16"/>
    <mergeCell ref="C36:P38"/>
    <mergeCell ref="A1:N1"/>
    <mergeCell ref="A2:N5"/>
    <mergeCell ref="M41:O4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FAC85-8AAC-4FF0-8C89-DF0C457144DC}">
  <sheetPr>
    <tabColor rgb="FF00FFFF"/>
  </sheetPr>
  <dimension ref="A1:F16"/>
  <sheetViews>
    <sheetView rightToLeft="1" workbookViewId="0">
      <selection activeCell="B16" sqref="B16"/>
    </sheetView>
  </sheetViews>
  <sheetFormatPr defaultRowHeight="13.8" x14ac:dyDescent="0.25"/>
  <cols>
    <col min="1" max="1" width="28.296875" style="1" customWidth="1"/>
    <col min="2" max="2" width="30.59765625" style="1" customWidth="1"/>
    <col min="3" max="3" width="39" style="1" customWidth="1"/>
    <col min="4" max="4" width="33.19921875" style="1" customWidth="1"/>
    <col min="5" max="5" width="74.09765625" style="1" customWidth="1"/>
    <col min="6" max="6" width="13.296875" style="1" customWidth="1"/>
    <col min="7" max="16384" width="8.796875" style="1"/>
  </cols>
  <sheetData>
    <row r="1" spans="1:6" ht="124.2" customHeight="1" thickBot="1" x14ac:dyDescent="0.3">
      <c r="A1" s="205" t="s">
        <v>131</v>
      </c>
      <c r="B1" s="206"/>
      <c r="C1" s="206"/>
      <c r="D1" s="206"/>
      <c r="E1" s="207"/>
    </row>
    <row r="2" spans="1:6" ht="91.8" thickBot="1" x14ac:dyDescent="0.3">
      <c r="A2" s="151" t="s">
        <v>45</v>
      </c>
      <c r="B2" s="152" t="s">
        <v>91</v>
      </c>
      <c r="C2" s="153" t="s">
        <v>90</v>
      </c>
      <c r="D2" s="154" t="s">
        <v>44</v>
      </c>
      <c r="E2" s="180" t="s">
        <v>132</v>
      </c>
    </row>
    <row r="3" spans="1:6" x14ac:dyDescent="0.25">
      <c r="A3" s="1">
        <v>4</v>
      </c>
      <c r="B3" s="1">
        <v>6</v>
      </c>
      <c r="C3" s="4">
        <f>B3/$B$8</f>
        <v>0.12</v>
      </c>
      <c r="D3" s="36">
        <f>C3</f>
        <v>0.12</v>
      </c>
      <c r="E3" s="1">
        <f>(A3-$B$13)^2*B3</f>
        <v>66.933599999999998</v>
      </c>
    </row>
    <row r="4" spans="1:6" x14ac:dyDescent="0.25">
      <c r="A4" s="1">
        <v>6</v>
      </c>
      <c r="B4" s="1">
        <v>7</v>
      </c>
      <c r="C4" s="4">
        <f t="shared" ref="C4:C7" si="0">B4/$B$8</f>
        <v>0.14000000000000001</v>
      </c>
      <c r="D4" s="36">
        <f>D3+C4</f>
        <v>0.26</v>
      </c>
      <c r="E4" s="1">
        <f t="shared" ref="E4:E7" si="1">(A4-$B$13)^2*B4</f>
        <v>12.569199999999997</v>
      </c>
    </row>
    <row r="5" spans="1:6" x14ac:dyDescent="0.25">
      <c r="A5" s="1">
        <v>7</v>
      </c>
      <c r="B5" s="1">
        <v>10</v>
      </c>
      <c r="C5" s="4">
        <f t="shared" si="0"/>
        <v>0.2</v>
      </c>
      <c r="D5" s="36">
        <f t="shared" ref="D5:D7" si="2">D4+C5</f>
        <v>0.46</v>
      </c>
      <c r="E5" s="1">
        <f t="shared" si="1"/>
        <v>1.155999999999999</v>
      </c>
    </row>
    <row r="6" spans="1:6" x14ac:dyDescent="0.25">
      <c r="A6" s="1">
        <v>8</v>
      </c>
      <c r="B6" s="1">
        <v>12</v>
      </c>
      <c r="C6" s="4">
        <f t="shared" si="0"/>
        <v>0.24</v>
      </c>
      <c r="D6" s="36">
        <f t="shared" si="2"/>
        <v>0.7</v>
      </c>
      <c r="E6" s="1">
        <f t="shared" si="1"/>
        <v>5.2272000000000025</v>
      </c>
    </row>
    <row r="7" spans="1:6" ht="14.4" thickBot="1" x14ac:dyDescent="0.3">
      <c r="A7" s="1">
        <v>9</v>
      </c>
      <c r="B7" s="1">
        <v>15</v>
      </c>
      <c r="C7" s="4">
        <f t="shared" si="0"/>
        <v>0.3</v>
      </c>
      <c r="D7" s="36">
        <f t="shared" si="2"/>
        <v>1</v>
      </c>
      <c r="E7" s="1">
        <f t="shared" si="1"/>
        <v>41.334000000000003</v>
      </c>
    </row>
    <row r="8" spans="1:6" ht="41.4" thickBot="1" x14ac:dyDescent="0.3">
      <c r="A8" s="14" t="s">
        <v>8</v>
      </c>
      <c r="B8" s="14">
        <f>SUM(B3:B7)</f>
        <v>50</v>
      </c>
      <c r="C8" s="39">
        <f>SUM(C3:C7)</f>
        <v>1</v>
      </c>
      <c r="D8" s="14"/>
      <c r="E8" s="181">
        <f>SUM(E3:E7)</f>
        <v>127.22</v>
      </c>
      <c r="F8" s="3" t="s">
        <v>104</v>
      </c>
    </row>
    <row r="9" spans="1:6" ht="14.4" thickBot="1" x14ac:dyDescent="0.3"/>
    <row r="10" spans="1:6" ht="18" thickBot="1" x14ac:dyDescent="0.3">
      <c r="E10" s="181">
        <f>E8/49</f>
        <v>2.5963265306122447</v>
      </c>
      <c r="F10" s="27" t="s">
        <v>50</v>
      </c>
    </row>
    <row r="11" spans="1:6" ht="18" thickBot="1" x14ac:dyDescent="0.3">
      <c r="E11" s="150">
        <f>E10^0.5</f>
        <v>1.611312052524974</v>
      </c>
      <c r="F11" s="27" t="s">
        <v>49</v>
      </c>
    </row>
    <row r="12" spans="1:6" ht="14.4" thickBot="1" x14ac:dyDescent="0.3"/>
    <row r="13" spans="1:6" ht="60.6" thickBot="1" x14ac:dyDescent="0.3">
      <c r="A13" s="51" t="e" vm="2">
        <v>#VALUE!</v>
      </c>
      <c r="B13" s="52">
        <f>SUMPRODUCT(A3:A7,B3:B7)/B8</f>
        <v>7.34</v>
      </c>
      <c r="C13" s="53" t="s">
        <v>46</v>
      </c>
      <c r="D13" s="54" t="s">
        <v>36</v>
      </c>
    </row>
    <row r="15" spans="1:6" ht="14.4" thickBot="1" x14ac:dyDescent="0.3"/>
    <row r="16" spans="1:6" ht="133.19999999999999" customHeight="1" thickBot="1" x14ac:dyDescent="0.3">
      <c r="D16" s="110" t="s">
        <v>105</v>
      </c>
      <c r="E16" s="109" t="e" vm="5">
        <v>#VALUE!</v>
      </c>
    </row>
  </sheetData>
  <mergeCells count="1">
    <mergeCell ref="A1:E1"/>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39520-769F-40E1-B723-8AC73E2F4AA4}">
  <sheetPr>
    <tabColor rgb="FF00B0F0"/>
  </sheetPr>
  <dimension ref="A1:L30"/>
  <sheetViews>
    <sheetView rightToLeft="1" zoomScaleNormal="100" workbookViewId="0">
      <selection activeCell="A15" sqref="A15"/>
    </sheetView>
  </sheetViews>
  <sheetFormatPr defaultRowHeight="13.8" x14ac:dyDescent="0.25"/>
  <cols>
    <col min="1" max="1" width="156.796875" style="1" customWidth="1"/>
    <col min="2" max="2" width="40.8984375" style="1" customWidth="1"/>
    <col min="3" max="3" width="32.8984375" style="1" customWidth="1"/>
    <col min="4" max="16384" width="8.796875" style="1"/>
  </cols>
  <sheetData>
    <row r="1" spans="1:12" x14ac:dyDescent="0.25">
      <c r="A1" s="209" t="s">
        <v>94</v>
      </c>
      <c r="B1" s="209"/>
    </row>
    <row r="2" spans="1:12" x14ac:dyDescent="0.25">
      <c r="A2" s="209"/>
      <c r="B2" s="209"/>
    </row>
    <row r="3" spans="1:12" x14ac:dyDescent="0.25">
      <c r="A3" s="209"/>
      <c r="B3" s="209"/>
    </row>
    <row r="4" spans="1:12" x14ac:dyDescent="0.25">
      <c r="A4" s="209"/>
      <c r="B4" s="209"/>
    </row>
    <row r="5" spans="1:12" x14ac:dyDescent="0.25">
      <c r="A5" s="209"/>
      <c r="B5" s="209"/>
    </row>
    <row r="6" spans="1:12" x14ac:dyDescent="0.25">
      <c r="A6" s="208" t="s">
        <v>99</v>
      </c>
      <c r="B6" s="208"/>
      <c r="C6" s="208"/>
      <c r="D6" s="208"/>
      <c r="E6" s="208"/>
      <c r="F6" s="208"/>
      <c r="G6" s="208"/>
      <c r="H6" s="208"/>
      <c r="I6" s="208"/>
      <c r="J6" s="208"/>
      <c r="K6" s="208"/>
      <c r="L6" s="208"/>
    </row>
    <row r="7" spans="1:12" x14ac:dyDescent="0.25">
      <c r="A7" s="208"/>
      <c r="B7" s="208"/>
      <c r="C7" s="208"/>
      <c r="D7" s="208"/>
      <c r="E7" s="208"/>
      <c r="F7" s="208"/>
      <c r="G7" s="208"/>
      <c r="H7" s="208"/>
      <c r="I7" s="208"/>
      <c r="J7" s="208"/>
      <c r="K7" s="208"/>
      <c r="L7" s="208"/>
    </row>
    <row r="9" spans="1:12" ht="20.399999999999999" x14ac:dyDescent="0.25">
      <c r="A9" s="108" t="s">
        <v>95</v>
      </c>
    </row>
    <row r="10" spans="1:12" ht="20.399999999999999" x14ac:dyDescent="0.25">
      <c r="A10" s="28" t="s">
        <v>96</v>
      </c>
    </row>
    <row r="11" spans="1:12" ht="20.399999999999999" x14ac:dyDescent="0.25">
      <c r="A11" s="28" t="s">
        <v>97</v>
      </c>
    </row>
    <row r="12" spans="1:12" ht="20.399999999999999" x14ac:dyDescent="0.25">
      <c r="A12" s="28" t="s">
        <v>98</v>
      </c>
    </row>
    <row r="14" spans="1:12" ht="40.799999999999997" x14ac:dyDescent="0.25">
      <c r="A14" s="12" t="s">
        <v>100</v>
      </c>
      <c r="B14" s="12" t="s">
        <v>34</v>
      </c>
      <c r="C14" s="2"/>
      <c r="D14" s="2"/>
      <c r="E14" s="2"/>
      <c r="F14" s="2"/>
      <c r="G14" s="2"/>
      <c r="H14" s="2"/>
      <c r="I14" s="2"/>
      <c r="J14" s="2"/>
      <c r="K14" s="2"/>
      <c r="L14" s="2"/>
    </row>
    <row r="15" spans="1:12" ht="40.799999999999997" x14ac:dyDescent="0.25">
      <c r="A15" s="2">
        <v>17</v>
      </c>
      <c r="B15" s="2">
        <v>34</v>
      </c>
      <c r="C15" s="2" t="s">
        <v>101</v>
      </c>
      <c r="D15" s="2"/>
      <c r="E15" s="2"/>
      <c r="F15" s="2"/>
      <c r="G15" s="2"/>
      <c r="H15" s="2"/>
      <c r="I15" s="2"/>
      <c r="J15" s="2"/>
      <c r="K15" s="2"/>
      <c r="L15" s="2"/>
    </row>
    <row r="16" spans="1:12" ht="40.799999999999997" x14ac:dyDescent="0.25">
      <c r="A16" s="2">
        <v>21</v>
      </c>
      <c r="B16" s="2">
        <v>40</v>
      </c>
      <c r="C16" s="2" t="s">
        <v>102</v>
      </c>
      <c r="D16" s="2"/>
      <c r="E16" s="2"/>
      <c r="F16" s="2"/>
      <c r="G16" s="2"/>
      <c r="H16" s="2"/>
      <c r="I16" s="2"/>
      <c r="J16" s="2"/>
      <c r="K16" s="2"/>
      <c r="L16" s="2"/>
    </row>
    <row r="17" spans="1:12" ht="40.799999999999997" x14ac:dyDescent="0.25">
      <c r="A17" s="2">
        <v>12</v>
      </c>
      <c r="B17" s="2">
        <v>26</v>
      </c>
      <c r="C17" s="2" t="s">
        <v>103</v>
      </c>
      <c r="D17" s="2"/>
      <c r="E17" s="2"/>
      <c r="F17" s="2"/>
      <c r="G17" s="2"/>
      <c r="H17" s="2"/>
      <c r="I17" s="2"/>
      <c r="J17" s="2"/>
      <c r="K17" s="2"/>
      <c r="L17" s="2"/>
    </row>
    <row r="18" spans="1:12" ht="40.799999999999997" x14ac:dyDescent="0.25">
      <c r="A18" s="2"/>
      <c r="B18" s="11">
        <f>SUM(B15:B17)</f>
        <v>100</v>
      </c>
      <c r="C18" s="2" t="s">
        <v>34</v>
      </c>
      <c r="D18" s="2"/>
      <c r="E18" s="2"/>
      <c r="F18" s="2"/>
      <c r="G18" s="2"/>
      <c r="H18" s="2"/>
      <c r="I18" s="2"/>
      <c r="J18" s="2"/>
      <c r="K18" s="2"/>
      <c r="L18" s="2"/>
    </row>
    <row r="19" spans="1:12" ht="41.4" thickBot="1" x14ac:dyDescent="0.3">
      <c r="A19" s="2"/>
      <c r="B19" s="2"/>
      <c r="D19" s="2"/>
      <c r="E19" s="2"/>
      <c r="F19" s="2"/>
      <c r="G19" s="2"/>
      <c r="H19" s="2"/>
      <c r="I19" s="2"/>
      <c r="J19" s="2"/>
      <c r="K19" s="2"/>
      <c r="L19" s="2"/>
    </row>
    <row r="20" spans="1:12" ht="40.799999999999997" x14ac:dyDescent="0.25">
      <c r="A20" s="210">
        <f>SUMPRODUCT(A15:A17,B15:B17)/B18</f>
        <v>17.3</v>
      </c>
      <c r="B20" s="2"/>
      <c r="C20" s="2"/>
      <c r="D20" s="2"/>
      <c r="E20" s="2"/>
      <c r="F20" s="2"/>
      <c r="G20" s="2"/>
      <c r="H20" s="2"/>
      <c r="I20" s="2"/>
      <c r="J20" s="2"/>
      <c r="K20" s="2"/>
      <c r="L20" s="2"/>
    </row>
    <row r="21" spans="1:12" ht="41.4" thickBot="1" x14ac:dyDescent="0.3">
      <c r="A21" s="211" t="s">
        <v>94</v>
      </c>
      <c r="B21" s="2"/>
      <c r="C21" s="2"/>
      <c r="D21" s="2"/>
      <c r="E21" s="2"/>
      <c r="F21" s="2"/>
      <c r="G21" s="2"/>
      <c r="H21" s="2"/>
      <c r="I21" s="2"/>
      <c r="J21" s="2"/>
      <c r="K21" s="2"/>
      <c r="L21" s="2"/>
    </row>
    <row r="22" spans="1:12" ht="40.799999999999997" x14ac:dyDescent="0.25">
      <c r="A22" s="2"/>
      <c r="B22" s="2"/>
      <c r="C22" s="2"/>
      <c r="D22" s="2"/>
      <c r="E22" s="2"/>
      <c r="F22" s="2"/>
      <c r="G22" s="2"/>
      <c r="H22" s="2"/>
      <c r="I22" s="2"/>
      <c r="J22" s="2"/>
      <c r="K22" s="2"/>
      <c r="L22" s="2"/>
    </row>
    <row r="23" spans="1:12" ht="40.799999999999997" x14ac:dyDescent="0.25">
      <c r="A23" s="2"/>
      <c r="B23" s="2"/>
      <c r="C23" s="2"/>
      <c r="D23" s="2"/>
      <c r="E23" s="2"/>
      <c r="F23" s="2"/>
      <c r="G23" s="2"/>
      <c r="H23" s="2"/>
      <c r="I23" s="2"/>
      <c r="J23" s="2"/>
      <c r="K23" s="2"/>
      <c r="L23" s="2"/>
    </row>
    <row r="24" spans="1:12" ht="40.799999999999997" x14ac:dyDescent="0.25">
      <c r="A24" s="2"/>
      <c r="B24" s="2"/>
      <c r="C24" s="2"/>
      <c r="D24" s="2"/>
      <c r="E24" s="2"/>
      <c r="F24" s="2"/>
      <c r="G24" s="2"/>
      <c r="H24" s="2"/>
      <c r="I24" s="2"/>
      <c r="J24" s="2"/>
      <c r="K24" s="2"/>
      <c r="L24" s="2"/>
    </row>
    <row r="25" spans="1:12" ht="40.799999999999997" x14ac:dyDescent="0.25">
      <c r="A25" s="2"/>
      <c r="B25" s="2"/>
      <c r="C25" s="2"/>
      <c r="D25" s="2"/>
      <c r="E25" s="2"/>
      <c r="F25" s="2"/>
      <c r="G25" s="2"/>
      <c r="H25" s="2"/>
      <c r="I25" s="2"/>
      <c r="J25" s="2"/>
      <c r="K25" s="2"/>
      <c r="L25" s="2"/>
    </row>
    <row r="26" spans="1:12" ht="40.799999999999997" x14ac:dyDescent="0.25">
      <c r="A26" s="2"/>
      <c r="B26" s="2"/>
      <c r="C26" s="2"/>
      <c r="D26" s="2"/>
      <c r="E26" s="2"/>
      <c r="F26" s="2"/>
      <c r="G26" s="2"/>
      <c r="H26" s="2"/>
      <c r="I26" s="2"/>
      <c r="J26" s="2"/>
      <c r="K26" s="2"/>
      <c r="L26" s="2"/>
    </row>
    <row r="27" spans="1:12" ht="40.799999999999997" x14ac:dyDescent="0.25">
      <c r="A27" s="2"/>
      <c r="B27" s="2"/>
      <c r="C27" s="2"/>
      <c r="D27" s="2"/>
      <c r="E27" s="2"/>
      <c r="F27" s="2"/>
      <c r="G27" s="2"/>
      <c r="H27" s="2"/>
      <c r="I27" s="2"/>
      <c r="J27" s="2"/>
      <c r="K27" s="2"/>
      <c r="L27" s="2"/>
    </row>
    <row r="28" spans="1:12" ht="40.799999999999997" x14ac:dyDescent="0.25">
      <c r="A28" s="2"/>
      <c r="B28" s="2"/>
      <c r="C28" s="2"/>
      <c r="D28" s="2"/>
      <c r="E28" s="2"/>
      <c r="F28" s="2"/>
      <c r="G28" s="2"/>
      <c r="H28" s="2"/>
      <c r="I28" s="2"/>
      <c r="J28" s="2"/>
      <c r="K28" s="2"/>
      <c r="L28" s="2"/>
    </row>
    <row r="29" spans="1:12" ht="40.799999999999997" x14ac:dyDescent="0.25">
      <c r="A29" s="2"/>
      <c r="B29" s="2"/>
      <c r="C29" s="2"/>
      <c r="D29" s="2"/>
      <c r="E29" s="2"/>
      <c r="F29" s="2"/>
      <c r="G29" s="2"/>
      <c r="H29" s="2"/>
      <c r="I29" s="2"/>
      <c r="J29" s="2"/>
      <c r="K29" s="2"/>
      <c r="L29" s="2"/>
    </row>
    <row r="30" spans="1:12" ht="40.799999999999997" x14ac:dyDescent="0.25">
      <c r="A30" s="2"/>
      <c r="B30" s="2"/>
      <c r="C30" s="2"/>
      <c r="D30" s="2"/>
      <c r="E30" s="2"/>
      <c r="F30" s="2"/>
      <c r="G30" s="2"/>
      <c r="H30" s="2"/>
      <c r="I30" s="2"/>
      <c r="J30" s="2"/>
      <c r="K30" s="2"/>
      <c r="L30" s="2"/>
    </row>
  </sheetData>
  <mergeCells count="2">
    <mergeCell ref="A6:L7"/>
    <mergeCell ref="A1:B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8</vt:i4>
      </vt:variant>
      <vt:variant>
        <vt:lpstr>טווחים בעלי שם</vt:lpstr>
      </vt:variant>
      <vt:variant>
        <vt:i4>1</vt:i4>
      </vt:variant>
    </vt:vector>
  </HeadingPairs>
  <TitlesOfParts>
    <vt:vector size="9" baseType="lpstr">
      <vt:lpstr>חשוב</vt:lpstr>
      <vt:lpstr>סוגי משתנים</vt:lpstr>
      <vt:lpstr>טבלת איכותי שמי- גרף עוגה</vt:lpstr>
      <vt:lpstr>טבלת כמותי בדיד- דיאגרמת מקלות</vt:lpstr>
      <vt:lpstr>טבלת כמותי בדיד- השלמת פלט</vt:lpstr>
      <vt:lpstr>סדרת מספרים ולא טבלה</vt:lpstr>
      <vt:lpstr>טבלת כמותי בדיד-סטיית תקן</vt:lpstr>
      <vt:lpstr>ממוצע משוקלל</vt:lpstr>
      <vt:lpstr>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משתמש</dc:creator>
  <cp:lastModifiedBy>roy idan</cp:lastModifiedBy>
  <dcterms:created xsi:type="dcterms:W3CDTF">2015-06-05T18:19:34Z</dcterms:created>
  <dcterms:modified xsi:type="dcterms:W3CDTF">2025-04-27T18:15:05Z</dcterms:modified>
</cp:coreProperties>
</file>